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924"/>
  <workbookPr codeName="ThisWorkbook"/>
  <mc:AlternateContent xmlns:mc="http://schemas.openxmlformats.org/markup-compatibility/2006">
    <mc:Choice Requires="x15">
      <x15ac:absPath xmlns:x15ac="http://schemas.microsoft.com/office/spreadsheetml/2010/11/ac" url="https://stlmicrosofttraining-my.sharepoint.com/personal/jens_bonde_stl-training_co_uk/Documents/Documents/Forum/"/>
    </mc:Choice>
  </mc:AlternateContent>
  <xr:revisionPtr revIDLastSave="0" documentId="8_{5D0E8D7A-BA08-4638-AC15-2CC1EB9F26AE}" xr6:coauthVersionLast="47" xr6:coauthVersionMax="47" xr10:uidLastSave="{00000000-0000-0000-0000-000000000000}"/>
  <bookViews>
    <workbookView xWindow="-108" yWindow="-108" windowWidth="23256" windowHeight="12576" tabRatio="950" firstSheet="3" activeTab="3" xr2:uid="{00000000-000D-0000-FFFF-FFFF00000000}"/>
  </bookViews>
  <sheets>
    <sheet name="Large Worksheet" sheetId="1" r:id="rId1"/>
    <sheet name="SubTotal" sheetId="17" r:id="rId2"/>
    <sheet name="Sheet1" sheetId="28" r:id="rId3"/>
    <sheet name="Tables (2)" sheetId="32" r:id="rId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21" i="32" l="1" a="1"/>
  <c r="I21" i="32" s="1"/>
  <c r="I22" i="32" a="1"/>
  <c r="I22" i="32" s="1"/>
  <c r="G21" i="32"/>
  <c r="G22" i="32"/>
  <c r="G23" i="32"/>
  <c r="G24" i="32"/>
  <c r="G25" i="32"/>
  <c r="G26" i="32"/>
  <c r="G27" i="32"/>
  <c r="G28" i="32"/>
  <c r="G29" i="32"/>
  <c r="G30" i="32"/>
  <c r="G31" i="32"/>
  <c r="G32" i="32"/>
  <c r="G33" i="32"/>
  <c r="I20" i="32" a="1"/>
  <c r="I20" i="32" s="1"/>
  <c r="F15" i="32"/>
  <c r="F34" i="17"/>
  <c r="F24" i="17"/>
  <c r="F11" i="17"/>
  <c r="F7" i="17"/>
  <c r="F35" i="17" s="1"/>
  <c r="T41" i="1" l="1"/>
  <c r="S41" i="1"/>
  <c r="R41" i="1"/>
  <c r="Q41" i="1"/>
  <c r="O41" i="1"/>
  <c r="N41" i="1"/>
  <c r="M41" i="1"/>
  <c r="L41" i="1"/>
  <c r="J41" i="1"/>
  <c r="I41" i="1"/>
  <c r="H41" i="1"/>
  <c r="G41" i="1"/>
  <c r="E41" i="1"/>
  <c r="D41" i="1"/>
  <c r="C41" i="1"/>
  <c r="B41" i="1"/>
  <c r="U40" i="1"/>
  <c r="P40" i="1"/>
  <c r="K40" i="1"/>
  <c r="F40" i="1"/>
  <c r="U39" i="1"/>
  <c r="P39" i="1"/>
  <c r="K39" i="1"/>
  <c r="F39" i="1"/>
  <c r="U38" i="1"/>
  <c r="P38" i="1"/>
  <c r="K38" i="1"/>
  <c r="F38" i="1"/>
  <c r="U37" i="1"/>
  <c r="P37" i="1"/>
  <c r="K37" i="1"/>
  <c r="F37" i="1"/>
  <c r="U36" i="1"/>
  <c r="P36" i="1"/>
  <c r="K36" i="1"/>
  <c r="F36" i="1"/>
  <c r="U35" i="1"/>
  <c r="P35" i="1"/>
  <c r="K35" i="1"/>
  <c r="F35" i="1"/>
  <c r="U34" i="1"/>
  <c r="P34" i="1"/>
  <c r="K34" i="1"/>
  <c r="F34" i="1"/>
  <c r="U33" i="1"/>
  <c r="P33" i="1"/>
  <c r="K33" i="1"/>
  <c r="F33" i="1"/>
  <c r="U32" i="1"/>
  <c r="P32" i="1"/>
  <c r="K32" i="1"/>
  <c r="F32" i="1"/>
  <c r="U31" i="1"/>
  <c r="P31" i="1"/>
  <c r="K31" i="1"/>
  <c r="F31" i="1"/>
  <c r="U30" i="1"/>
  <c r="P30" i="1"/>
  <c r="K30" i="1"/>
  <c r="F30" i="1"/>
  <c r="U29" i="1"/>
  <c r="P29" i="1"/>
  <c r="K29" i="1"/>
  <c r="F29" i="1"/>
  <c r="U28" i="1"/>
  <c r="P28" i="1"/>
  <c r="K28" i="1"/>
  <c r="F28" i="1"/>
  <c r="U27" i="1"/>
  <c r="P27" i="1"/>
  <c r="K27" i="1"/>
  <c r="F27" i="1"/>
  <c r="U26" i="1"/>
  <c r="P26" i="1"/>
  <c r="K26" i="1"/>
  <c r="F26" i="1"/>
  <c r="U25" i="1"/>
  <c r="P25" i="1"/>
  <c r="K25" i="1"/>
  <c r="F25" i="1"/>
  <c r="U24" i="1"/>
  <c r="P24" i="1"/>
  <c r="K24" i="1"/>
  <c r="F24" i="1"/>
  <c r="U23" i="1"/>
  <c r="P23" i="1"/>
  <c r="K23" i="1"/>
  <c r="F23" i="1"/>
  <c r="U22" i="1"/>
  <c r="P22" i="1"/>
  <c r="K22" i="1"/>
  <c r="F22" i="1"/>
  <c r="U21" i="1"/>
  <c r="P21" i="1"/>
  <c r="K21" i="1"/>
  <c r="F21" i="1"/>
  <c r="U20" i="1"/>
  <c r="P20" i="1"/>
  <c r="K20" i="1"/>
  <c r="F20" i="1"/>
  <c r="U19" i="1"/>
  <c r="P19" i="1"/>
  <c r="K19" i="1"/>
  <c r="F19" i="1"/>
  <c r="U18" i="1"/>
  <c r="P18" i="1"/>
  <c r="K18" i="1"/>
  <c r="F18" i="1"/>
  <c r="U17" i="1"/>
  <c r="P17" i="1"/>
  <c r="K17" i="1"/>
  <c r="F17" i="1"/>
  <c r="U16" i="1"/>
  <c r="P16" i="1"/>
  <c r="K16" i="1"/>
  <c r="F16" i="1"/>
  <c r="U15" i="1"/>
  <c r="P15" i="1"/>
  <c r="K15" i="1"/>
  <c r="F15" i="1"/>
  <c r="U14" i="1"/>
  <c r="P14" i="1"/>
  <c r="K14" i="1"/>
  <c r="F14" i="1"/>
  <c r="U13" i="1"/>
  <c r="P13" i="1"/>
  <c r="K13" i="1"/>
  <c r="F13" i="1"/>
  <c r="U12" i="1"/>
  <c r="P12" i="1"/>
  <c r="K12" i="1"/>
  <c r="F12" i="1"/>
  <c r="U11" i="1"/>
  <c r="P11" i="1"/>
  <c r="K11" i="1"/>
  <c r="F11" i="1"/>
  <c r="U10" i="1"/>
  <c r="P10" i="1"/>
  <c r="K10" i="1"/>
  <c r="F10" i="1"/>
  <c r="U9" i="1"/>
  <c r="P9" i="1"/>
  <c r="K9" i="1"/>
  <c r="F9" i="1"/>
  <c r="U8" i="1"/>
  <c r="P8" i="1"/>
  <c r="K8" i="1"/>
  <c r="F8" i="1"/>
  <c r="U7" i="1"/>
  <c r="P7" i="1"/>
  <c r="K7" i="1"/>
  <c r="F7" i="1"/>
  <c r="U6" i="1"/>
  <c r="P6" i="1"/>
  <c r="K6" i="1"/>
  <c r="F6" i="1"/>
  <c r="K41" i="1" l="1"/>
  <c r="P41" i="1"/>
  <c r="F41" i="1"/>
  <c r="U41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<sst xmlns="http://schemas.openxmlformats.org/spreadsheetml/2006/main" count="264" uniqueCount="129">
  <si>
    <t xml:space="preserve">Outlander Spices Quarterly Sales </t>
  </si>
  <si>
    <t>Ctrl + [down arrow]</t>
  </si>
  <si>
    <t>Ctrl + shift + [down arrow]</t>
  </si>
  <si>
    <t>2002-2006</t>
  </si>
  <si>
    <t>Ctrl + Home</t>
  </si>
  <si>
    <t>Ctrl + a</t>
  </si>
  <si>
    <t>2002-2003</t>
  </si>
  <si>
    <t>2003-2004</t>
  </si>
  <si>
    <t>2004-2005</t>
  </si>
  <si>
    <t>2005-2006</t>
  </si>
  <si>
    <t>Product</t>
  </si>
  <si>
    <t>Qtr1</t>
  </si>
  <si>
    <t>Qtr2</t>
  </si>
  <si>
    <t>Qtr3</t>
  </si>
  <si>
    <t>Qtr4</t>
  </si>
  <si>
    <t>Total</t>
  </si>
  <si>
    <t>Dill Seed</t>
  </si>
  <si>
    <t>Mustard Seed</t>
  </si>
  <si>
    <t>Coriander Powder</t>
  </si>
  <si>
    <t>Turmeric</t>
  </si>
  <si>
    <t>Cinnamon (Ground Korintje)</t>
  </si>
  <si>
    <t>Cinnamon (Ground) Extra High Oil (2X)</t>
  </si>
  <si>
    <t>Cinnamon (Ground) High Oil (1X)</t>
  </si>
  <si>
    <t>Angelica Root</t>
  </si>
  <si>
    <t>Anise</t>
  </si>
  <si>
    <t>Anise Seeds</t>
  </si>
  <si>
    <t>Annatto Seed</t>
  </si>
  <si>
    <t>Asafoetida Powder</t>
  </si>
  <si>
    <t>Basil Leaf (Whole)</t>
  </si>
  <si>
    <t>Basil Leaf (Ground)</t>
  </si>
  <si>
    <t>Bay Leaf (Whole)</t>
  </si>
  <si>
    <t>Bay Leaf (Ground)</t>
  </si>
  <si>
    <t>Caraway Seed (Whole)</t>
  </si>
  <si>
    <t>Caraway Seed (Ground)</t>
  </si>
  <si>
    <t>Cardamon Seed (Whole)</t>
  </si>
  <si>
    <t>Cardamon Seed (Ground)</t>
  </si>
  <si>
    <t>Carob Powder (Raw)</t>
  </si>
  <si>
    <t>Carob Pods (Ribbled)</t>
  </si>
  <si>
    <t>Cassia</t>
  </si>
  <si>
    <t>Catnip Leaf</t>
  </si>
  <si>
    <t>Celery Seed (Whole)</t>
  </si>
  <si>
    <t>Celery Seed (Ground)</t>
  </si>
  <si>
    <t>Chamomile Flowers</t>
  </si>
  <si>
    <t>Chili Pepper Powder</t>
  </si>
  <si>
    <t>Chinese Star Anise (Ground)</t>
  </si>
  <si>
    <t>Chinese Star Anise (Whole)</t>
  </si>
  <si>
    <t>Chives</t>
  </si>
  <si>
    <t>Cilantro Flakes</t>
  </si>
  <si>
    <t>Cloves (Ground)</t>
  </si>
  <si>
    <t>Cloves (Whole)</t>
  </si>
  <si>
    <t>Coarse Kosher Salt Flakes</t>
  </si>
  <si>
    <t>Last Name</t>
  </si>
  <si>
    <t>First Name</t>
  </si>
  <si>
    <t>Hire Date</t>
  </si>
  <si>
    <t>Department</t>
  </si>
  <si>
    <t>Status</t>
  </si>
  <si>
    <t>Salary</t>
  </si>
  <si>
    <t>Abramas</t>
  </si>
  <si>
    <t>Alice</t>
  </si>
  <si>
    <t>Sales</t>
  </si>
  <si>
    <t>Adelheim</t>
  </si>
  <si>
    <t>John</t>
  </si>
  <si>
    <t>Administration</t>
  </si>
  <si>
    <t>Albrecht</t>
  </si>
  <si>
    <t>Horst</t>
  </si>
  <si>
    <t>Production</t>
  </si>
  <si>
    <t>Bachman</t>
  </si>
  <si>
    <t>Vance</t>
  </si>
  <si>
    <t>Development</t>
  </si>
  <si>
    <t>Baker</t>
  </si>
  <si>
    <t>Christine</t>
  </si>
  <si>
    <t>Amy</t>
  </si>
  <si>
    <t>Callaghan</t>
  </si>
  <si>
    <t>Ronald</t>
  </si>
  <si>
    <t>Caracio</t>
  </si>
  <si>
    <t>Terry</t>
  </si>
  <si>
    <t>Carpenter</t>
  </si>
  <si>
    <t>Davis</t>
  </si>
  <si>
    <t>Henry</t>
  </si>
  <si>
    <t>Deal</t>
  </si>
  <si>
    <t>Laura</t>
  </si>
  <si>
    <t>Deibler</t>
  </si>
  <si>
    <t>Karl</t>
  </si>
  <si>
    <t>Eastburn</t>
  </si>
  <si>
    <t>George</t>
  </si>
  <si>
    <t>Edwards</t>
  </si>
  <si>
    <t>Fred</t>
  </si>
  <si>
    <t>Susan</t>
  </si>
  <si>
    <t>Faraco</t>
  </si>
  <si>
    <t>Janice</t>
  </si>
  <si>
    <t>Feldgus</t>
  </si>
  <si>
    <t>Ernest</t>
  </si>
  <si>
    <t>Fimbel</t>
  </si>
  <si>
    <t>Josephine</t>
  </si>
  <si>
    <t>Fredericks</t>
  </si>
  <si>
    <t>Miller</t>
  </si>
  <si>
    <t>Johnson</t>
  </si>
  <si>
    <t>Jon</t>
  </si>
  <si>
    <t>Killough</t>
  </si>
  <si>
    <t>Frank</t>
  </si>
  <si>
    <t>Messick</t>
  </si>
  <si>
    <t>Steve</t>
  </si>
  <si>
    <t>Parker</t>
  </si>
  <si>
    <t>Paul</t>
  </si>
  <si>
    <t>Roy</t>
  </si>
  <si>
    <t>Audrey</t>
  </si>
  <si>
    <t>Sticklebaugh</t>
  </si>
  <si>
    <t>Wendy</t>
  </si>
  <si>
    <t>Trimbach</t>
  </si>
  <si>
    <t>Doug</t>
  </si>
  <si>
    <t>Wang</t>
  </si>
  <si>
    <t>Will</t>
  </si>
  <si>
    <t>Weinstein</t>
  </si>
  <si>
    <t>Perry</t>
  </si>
  <si>
    <t>Where will you find the function to repeat the header row of a worksheet on every printed page?</t>
  </si>
  <si>
    <r>
      <t>a)</t>
    </r>
    <r>
      <rPr>
        <sz val="19"/>
        <color rgb="FF000000"/>
        <rFont val="Calibri"/>
        <family val="2"/>
        <scheme val="minor"/>
      </rPr>
      <t>Under the Insert tab, go to the Text group, click on the Text Box button.</t>
    </r>
  </si>
  <si>
    <r>
      <t>b)</t>
    </r>
    <r>
      <rPr>
        <sz val="19"/>
        <color rgb="FF000000"/>
        <rFont val="Calibri"/>
        <family val="2"/>
        <scheme val="minor"/>
      </rPr>
      <t>Under the Page Layout tab, go to the Sheet Options group and tick the box for Print Header Row.</t>
    </r>
  </si>
  <si>
    <r>
      <t>c)</t>
    </r>
    <r>
      <rPr>
        <sz val="19"/>
        <color rgb="FF000000"/>
        <rFont val="Calibri"/>
        <family val="2"/>
        <scheme val="minor"/>
      </rPr>
      <t xml:space="preserve"> Under the Page Layout tab, go to the Page Setup group and click on the Print Titles button.</t>
    </r>
  </si>
  <si>
    <r>
      <t>d)</t>
    </r>
    <r>
      <rPr>
        <sz val="19"/>
        <color rgb="FF000000"/>
        <rFont val="Calibri"/>
        <family val="2"/>
        <scheme val="minor"/>
      </rPr>
      <t xml:space="preserve"> In the Print Preview view, click on the Print Area button and select Print Headings at Top.</t>
    </r>
  </si>
  <si>
    <t>Sales Total</t>
  </si>
  <si>
    <t>Administration Total</t>
  </si>
  <si>
    <t>Production Total</t>
  </si>
  <si>
    <t>Development Total</t>
  </si>
  <si>
    <t>Grand Total</t>
  </si>
  <si>
    <t>I used CONDITIONAL FORMATTING in column F to highligth all duplicates. The dynamic table has been filtered by colours and I have added a total row to the table. 11 duplicates.</t>
  </si>
  <si>
    <t>Count of unique values</t>
  </si>
  <si>
    <t>Count of duplicates</t>
  </si>
  <si>
    <t>Count unique values among duplicates</t>
  </si>
  <si>
    <t>count how many duplicates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</si>
</sst>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&quot;£&quot;#,##0;[Red]&quot;£&quot;#,##0"/>
    <numFmt numFmtId="165" formatCode="_(* #,##0.00_);_(* \(#,##0.00\);_(* &quot;-&quot;??_);_(@_)"/>
    <numFmt numFmtId="166" formatCode="_(&quot;$&quot;* #,##0.00_);_(&quot;$&quot;* \(#,##0.00\);_(&quot;$&quot;* &quot;-&quot;??_);_(@_)"/>
    <numFmt numFmtId="167" formatCode="&quot;$&quot;#,##0\ ;\(&quot;$&quot;#,##0\)"/>
  </numFmts>
  <fonts count="20">
    <font>
      <sz val="11"/>
      <color theme="1"/>
      <name val="Calibri"/>
      <family val="2"/>
      <scheme val="minor"/>
    </font>
    <font>
      <sz val="10"/>
      <name val="Arial"/>
      <family val="2"/>
    </font>
    <font>
      <sz val="14"/>
      <name val="Calibri"/>
      <family val="2"/>
      <scheme val="minor"/>
    </font>
    <font>
      <sz val="11"/>
      <name val="Calibri"/>
      <family val="2"/>
      <scheme val="minor"/>
    </font>
    <font>
      <sz val="10"/>
      <name val="Calibri"/>
      <family val="2"/>
      <scheme val="minor"/>
    </font>
    <font>
      <b/>
      <sz val="14"/>
      <name val="Calibri"/>
      <family val="2"/>
      <scheme val="minor"/>
    </font>
    <font>
      <b/>
      <sz val="11"/>
      <name val="Calibri"/>
      <family val="2"/>
      <scheme val="minor"/>
    </font>
    <font>
      <b/>
      <sz val="10"/>
      <name val="Times New Roman"/>
      <family val="1"/>
    </font>
    <font>
      <sz val="10"/>
      <name val="Helv"/>
    </font>
    <font>
      <sz val="10"/>
      <name val="Geneva"/>
    </font>
    <font>
      <b/>
      <sz val="10"/>
      <name val="Arial"/>
      <family val="2"/>
    </font>
    <font>
      <b/>
      <sz val="22"/>
      <color rgb="FF000000"/>
      <name val="Calibri"/>
      <family val="2"/>
      <scheme val="minor"/>
    </font>
    <font>
      <sz val="19"/>
      <color theme="1"/>
      <name val="+mj-lt"/>
    </font>
    <font>
      <sz val="19"/>
      <color rgb="FF00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2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gradientFill degree="270">
        <stop position="0">
          <color theme="0"/>
        </stop>
        <stop position="1">
          <color theme="6" tint="0.40000610370189521"/>
        </stop>
      </gradientFill>
    </fill>
    <fill>
      <patternFill patternType="solid">
        <fgColor theme="4" tint="0.59999389629810485"/>
        <bgColor auto="1"/>
      </patternFill>
    </fill>
    <fill>
      <patternFill patternType="solid">
        <fgColor rgb="FFFFFF00"/>
        <bgColor indexed="64"/>
      </patternFill>
    </fill>
  </fills>
  <borders count="11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</borders>
  <cellStyleXfs count="10">
    <xf numFmtId="0" fontId="0" fillId="0" borderId="0"/>
    <xf numFmtId="0" fontId="1" fillId="0" borderId="0"/>
    <xf numFmtId="0" fontId="7" fillId="0" borderId="0">
      <alignment horizontal="right"/>
    </xf>
    <xf numFmtId="166" fontId="1" fillId="0" borderId="0" applyFont="0" applyFill="0" applyBorder="0" applyAlignment="0" applyProtection="0"/>
    <xf numFmtId="0" fontId="8" fillId="0" borderId="0"/>
    <xf numFmtId="4" fontId="9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</cellStyleXfs>
  <cellXfs count="43">
    <xf numFmtId="0" fontId="0" fillId="0" borderId="0" xfId="0"/>
    <xf numFmtId="0" fontId="2" fillId="0" borderId="0" xfId="1" applyFont="1"/>
    <xf numFmtId="0" fontId="3" fillId="0" borderId="0" xfId="1" applyFont="1"/>
    <xf numFmtId="0" fontId="4" fillId="0" borderId="0" xfId="1" applyFont="1"/>
    <xf numFmtId="0" fontId="5" fillId="0" borderId="0" xfId="1" applyFont="1"/>
    <xf numFmtId="0" fontId="6" fillId="2" borderId="1" xfId="1" applyFont="1" applyFill="1" applyBorder="1" applyAlignment="1">
      <alignment horizontal="centerContinuous"/>
    </xf>
    <xf numFmtId="0" fontId="6" fillId="2" borderId="2" xfId="1" applyFont="1" applyFill="1" applyBorder="1" applyAlignment="1">
      <alignment horizontal="centerContinuous"/>
    </xf>
    <xf numFmtId="0" fontId="6" fillId="2" borderId="3" xfId="1" applyFont="1" applyFill="1" applyBorder="1" applyAlignment="1">
      <alignment horizontal="centerContinuous"/>
    </xf>
    <xf numFmtId="0" fontId="6" fillId="2" borderId="4" xfId="1" applyFont="1" applyFill="1" applyBorder="1"/>
    <xf numFmtId="0" fontId="6" fillId="2" borderId="1" xfId="1" applyFont="1" applyFill="1" applyBorder="1" applyAlignment="1" applyProtection="1">
      <alignment horizontal="center"/>
      <protection hidden="1"/>
    </xf>
    <xf numFmtId="0" fontId="6" fillId="2" borderId="2" xfId="1" applyFont="1" applyFill="1" applyBorder="1" applyAlignment="1" applyProtection="1">
      <alignment horizontal="center"/>
      <protection hidden="1"/>
    </xf>
    <xf numFmtId="0" fontId="6" fillId="2" borderId="5" xfId="1" applyFont="1" applyFill="1" applyBorder="1" applyAlignment="1">
      <alignment horizontal="center"/>
    </xf>
    <xf numFmtId="0" fontId="6" fillId="2" borderId="6" xfId="1" applyFont="1" applyFill="1" applyBorder="1" applyAlignment="1">
      <alignment horizontal="center"/>
    </xf>
    <xf numFmtId="0" fontId="6" fillId="2" borderId="1" xfId="1" applyFont="1" applyFill="1" applyBorder="1" applyAlignment="1">
      <alignment horizontal="center"/>
    </xf>
    <xf numFmtId="0" fontId="6" fillId="2" borderId="2" xfId="1" applyFont="1" applyFill="1" applyBorder="1" applyAlignment="1">
      <alignment horizontal="center"/>
    </xf>
    <xf numFmtId="164" fontId="3" fillId="0" borderId="7" xfId="1" applyNumberFormat="1" applyFont="1" applyBorder="1" applyAlignment="1" applyProtection="1">
      <alignment horizontal="center"/>
      <protection hidden="1"/>
    </xf>
    <xf numFmtId="164" fontId="3" fillId="0" borderId="0" xfId="1" applyNumberFormat="1" applyFont="1" applyAlignment="1" applyProtection="1">
      <alignment horizontal="center"/>
      <protection hidden="1"/>
    </xf>
    <xf numFmtId="164" fontId="3" fillId="0" borderId="8" xfId="1" applyNumberFormat="1" applyFont="1" applyBorder="1" applyAlignment="1">
      <alignment horizontal="center"/>
    </xf>
    <xf numFmtId="164" fontId="3" fillId="0" borderId="9" xfId="1" applyNumberFormat="1" applyFont="1" applyBorder="1" applyAlignment="1">
      <alignment horizontal="center"/>
    </xf>
    <xf numFmtId="0" fontId="6" fillId="0" borderId="1" xfId="1" applyFont="1" applyBorder="1" applyProtection="1">
      <protection hidden="1"/>
    </xf>
    <xf numFmtId="164" fontId="3" fillId="0" borderId="1" xfId="1" applyNumberFormat="1" applyFont="1" applyBorder="1" applyAlignment="1" applyProtection="1">
      <alignment horizontal="center"/>
      <protection hidden="1"/>
    </xf>
    <xf numFmtId="164" fontId="3" fillId="0" borderId="2" xfId="1" applyNumberFormat="1" applyFont="1" applyBorder="1" applyAlignment="1" applyProtection="1">
      <alignment horizontal="center"/>
      <protection hidden="1"/>
    </xf>
    <xf numFmtId="164" fontId="3" fillId="0" borderId="5" xfId="1" applyNumberFormat="1" applyFont="1" applyBorder="1" applyAlignment="1" applyProtection="1">
      <alignment horizontal="center"/>
      <protection hidden="1"/>
    </xf>
    <xf numFmtId="164" fontId="3" fillId="0" borderId="6" xfId="1" applyNumberFormat="1" applyFont="1" applyBorder="1" applyAlignment="1" applyProtection="1">
      <alignment horizontal="center"/>
      <protection hidden="1"/>
    </xf>
    <xf numFmtId="0" fontId="10" fillId="0" borderId="10" xfId="0" applyFont="1" applyBorder="1" applyAlignment="1">
      <alignment horizontal="left"/>
    </xf>
    <xf numFmtId="0" fontId="10" fillId="0" borderId="10" xfId="0" applyFont="1" applyBorder="1" applyAlignment="1">
      <alignment horizontal="right"/>
    </xf>
    <xf numFmtId="14" fontId="0" fillId="0" borderId="0" xfId="0" applyNumberFormat="1"/>
    <xf numFmtId="167" fontId="0" fillId="0" borderId="0" xfId="0" applyNumberFormat="1"/>
    <xf numFmtId="0" fontId="3" fillId="3" borderId="4" xfId="1" applyFont="1" applyFill="1" applyBorder="1"/>
    <xf numFmtId="0" fontId="3" fillId="3" borderId="7" xfId="1" applyFont="1" applyFill="1" applyBorder="1"/>
    <xf numFmtId="0" fontId="2" fillId="3" borderId="0" xfId="1" applyFont="1" applyFill="1" applyAlignment="1">
      <alignment horizontal="center" vertical="center"/>
    </xf>
    <xf numFmtId="0" fontId="3" fillId="3" borderId="0" xfId="1" applyFont="1" applyFill="1" applyAlignment="1">
      <alignment horizontal="center" vertical="center"/>
    </xf>
    <xf numFmtId="0" fontId="11" fillId="0" borderId="0" xfId="0" applyFont="1" applyAlignment="1">
      <alignment horizontal="left" vertical="center" readingOrder="1"/>
    </xf>
    <xf numFmtId="0" fontId="12" fillId="0" borderId="0" xfId="0" applyFont="1" applyAlignment="1">
      <alignment horizontal="left" vertical="center" indent="5" readingOrder="1"/>
    </xf>
    <xf numFmtId="0" fontId="14" fillId="0" borderId="0" xfId="0" applyFont="1"/>
    <xf numFmtId="0" fontId="16" fillId="0" borderId="0" xfId="0" applyFont="1"/>
    <xf numFmtId="0" fontId="17" fillId="0" borderId="0" xfId="0" applyFont="1"/>
    <xf numFmtId="0" fontId="2" fillId="0" borderId="0" xfId="1" applyFont="1" applyAlignment="1">
      <alignment horizontal="centerContinuous"/>
    </xf>
    <xf numFmtId="167" fontId="15" fillId="0" borderId="0" xfId="0" applyNumberFormat="1" applyFont="1" applyAlignment="1">
      <alignment wrapText="1"/>
    </xf>
    <xf numFmtId="0" fontId="0" fillId="4" borderId="0" xfId="0" applyFill="1"/>
    <xf numFmtId="0" fontId="16" fillId="4" borderId="0" xfId="0" applyFont="1" applyFill="1"/>
    <xf numFmtId="0" fontId="18" fillId="4" borderId="0" xfId="0" applyFont="1" applyFill="1"/>
    <xf numFmtId="0" fontId="19" fillId="4" borderId="0" xfId="0" applyFont="1" applyFill="1"/>
  </cellXfs>
  <cellStyles count="10">
    <cellStyle name="Comma 2" xfId="5" xr:uid="{00000000-0005-0000-0000-000001000000}"/>
    <cellStyle name="Comma 2 2" xfId="9" xr:uid="{00000000-0005-0000-0000-000002000000}"/>
    <cellStyle name="Comma 3" xfId="7" xr:uid="{00000000-0005-0000-0000-000003000000}"/>
    <cellStyle name="Currency 2" xfId="3" xr:uid="{00000000-0005-0000-0000-000005000000}"/>
    <cellStyle name="HEADINGS" xfId="2" xr:uid="{00000000-0005-0000-0000-000006000000}"/>
    <cellStyle name="Normal" xfId="0" builtinId="0"/>
    <cellStyle name="Normal 2" xfId="1" xr:uid="{00000000-0005-0000-0000-000008000000}"/>
    <cellStyle name="Normal 2 2" xfId="4" xr:uid="{00000000-0005-0000-0000-000009000000}"/>
    <cellStyle name="Normal 3" xfId="6" xr:uid="{00000000-0005-0000-0000-00000A000000}"/>
    <cellStyle name="Percent 2" xfId="8" xr:uid="{00000000-0005-0000-0000-00000C000000}"/>
  </cellStyles>
  <dxfs count="1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numFmt numFmtId="0" formatCode="General"/>
      <fill>
        <patternFill patternType="solid">
          <fgColor indexed="64"/>
          <bgColor rgb="FFFFFF00"/>
        </patternFill>
      </fill>
    </dxf>
    <dxf>
      <numFmt numFmtId="167" formatCode="&quot;$&quot;#,##0\ ;\(&quot;$&quot;#,##0\)"/>
    </dxf>
    <dxf>
      <numFmt numFmtId="19" formatCode="dd/mm/yyyy"/>
    </dxf>
    <dxf>
      <border outline="0">
        <bottom style="medium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alignment horizontal="right" vertical="bottom" textRotation="0" wrapText="0" indent="0" justifyLastLine="0" shrinkToFit="0" readingOrder="0"/>
    </dxf>
    <dxf>
      <numFmt numFmtId="167" formatCode="&quot;$&quot;#,##0\ ;\(&quot;$&quot;#,##0\)"/>
    </dxf>
    <dxf>
      <numFmt numFmtId="167" formatCode="&quot;$&quot;#,##0\ ;\(&quot;$&quot;#,##0\)"/>
    </dxf>
    <dxf>
      <numFmt numFmtId="19" formatCode="dd/mm/yyyy"/>
    </dxf>
    <dxf>
      <fill>
        <patternFill patternType="solid">
          <fgColor rgb="FFFFC7CE"/>
          <bgColor rgb="FF000000"/>
        </patternFill>
      </fill>
    </dxf>
    <dxf>
      <border outline="0">
        <bottom style="medium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alignment horizontal="right" vertical="bottom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1.xml"/><Relationship Id="rId5" Type="http://schemas.openxmlformats.org/officeDocument/2006/relationships/theme" Target="theme/theme1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microsoft.com/office/2017/10/relationships/person" Target="persons/person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6D8773BB-9F40-470E-B025-468F76C5A468}" name="tblEmployees" displayName="tblEmployees" ref="A1:F15" totalsRowCount="1" headerRowDxfId="12" headerRowBorderDxfId="11">
  <autoFilter ref="A1:F14" xr:uid="{6D8773BB-9F40-470E-B025-468F76C5A468}">
    <filterColumn colId="5">
      <colorFilter dxfId="10"/>
    </filterColumn>
  </autoFilter>
  <tableColumns count="6">
    <tableColumn id="1" xr3:uid="{C6AE2BAA-668D-4015-A6BD-09D082903328}" name="Last Name" totalsRowLabel="Total"/>
    <tableColumn id="2" xr3:uid="{4280160A-EE80-44DA-B025-2306F7D4B79D}" name="First Name"/>
    <tableColumn id="3" xr3:uid="{97FDBE52-560F-409A-8453-D9754A0AB626}" name="Hire Date" dataDxfId="9"/>
    <tableColumn id="4" xr3:uid="{3B722EF9-EFC1-4E07-9A97-1420F6866F45}" name="Department"/>
    <tableColumn id="5" xr3:uid="{E54A9B0E-9150-4DEE-B7FC-183ABEC78447}" name="Status"/>
    <tableColumn id="6" xr3:uid="{23D04C85-3C0B-42B1-96ED-4D49088E3840}" name="Salary" totalsRowFunction="count" dataDxfId="8" totalsRowDxfId="7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A88F043A-7657-4E96-8924-9609EDFCC825}" name="tblEmployees45" displayName="tblEmployees45" ref="A20:G33" totalsRowShown="0" headerRowDxfId="6" headerRowBorderDxfId="5">
  <autoFilter ref="A20:G33" xr:uid="{A88F043A-7657-4E96-8924-9609EDFCC825}"/>
  <tableColumns count="7">
    <tableColumn id="1" xr3:uid="{13A6EE11-A730-427D-9298-55ABAEE3740D}" name="Last Name"/>
    <tableColumn id="2" xr3:uid="{09A81025-98BE-42FF-A57E-7CD0D9BD5401}" name="First Name"/>
    <tableColumn id="3" xr3:uid="{930BA10B-F082-4E92-A6A8-06D6846993B3}" name="Hire Date" dataDxfId="4"/>
    <tableColumn id="4" xr3:uid="{D8DABBBF-252C-4E99-9148-1BEE6F1C3E4B}" name="Department"/>
    <tableColumn id="5" xr3:uid="{B9E58111-B533-481B-86D2-FCD7A0A916AF}" name="Status"/>
    <tableColumn id="6" xr3:uid="{D7638AF8-83C2-462D-B953-48A16ED1E0CA}" name="Salary" dataDxfId="3"/>
    <tableColumn id="7" xr3:uid="{6EA7E554-FF8F-4059-8E59-CB46D8205FAE}" name="count how many duplicates" dataDxfId="2">
      <calculatedColumnFormula>COUNTIF(tblEmployees45[Salary],tblEmployees45[[#This Row],[Salary]])</calculatedColumnFormula>
    </tableColumn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U41"/>
  <sheetViews>
    <sheetView workbookViewId="0">
      <selection activeCell="B1" sqref="B1:K1048576"/>
    </sheetView>
  </sheetViews>
  <sheetFormatPr defaultRowHeight="14.4" outlineLevelCol="1"/>
  <cols>
    <col min="1" max="1" width="35.77734375" bestFit="1" customWidth="1"/>
    <col min="2" max="5" width="8.77734375" hidden="1" customWidth="1" outlineLevel="1"/>
    <col min="6" max="6" width="0" hidden="1" customWidth="1" outlineLevel="1"/>
    <col min="7" max="10" width="8.77734375" hidden="1" customWidth="1" outlineLevel="1"/>
    <col min="11" max="11" width="0" hidden="1" customWidth="1" outlineLevel="1"/>
    <col min="12" max="12" width="8.77734375" customWidth="1" collapsed="1"/>
    <col min="13" max="15" width="8.77734375" customWidth="1"/>
    <col min="17" max="20" width="8.77734375" customWidth="1"/>
  </cols>
  <sheetData>
    <row r="1" spans="1:21" ht="18">
      <c r="A1" s="30" t="s">
        <v>0</v>
      </c>
      <c r="B1" s="1"/>
      <c r="C1" s="1"/>
      <c r="D1" s="1" t="s">
        <v>1</v>
      </c>
      <c r="E1" s="1"/>
      <c r="F1" s="1"/>
      <c r="G1" s="1" t="s">
        <v>2</v>
      </c>
      <c r="H1" s="1"/>
      <c r="I1" s="1"/>
      <c r="J1" s="1"/>
      <c r="K1" s="1"/>
      <c r="L1" s="37" t="s">
        <v>8</v>
      </c>
      <c r="M1" s="37"/>
      <c r="N1" s="37"/>
      <c r="O1" s="37"/>
      <c r="P1" s="37"/>
      <c r="Q1" s="1"/>
      <c r="R1" s="1"/>
      <c r="S1" s="1"/>
      <c r="T1" s="1"/>
      <c r="U1" s="1"/>
    </row>
    <row r="2" spans="1:21" ht="18">
      <c r="A2" s="31" t="s">
        <v>3</v>
      </c>
      <c r="B2" s="2"/>
      <c r="C2" s="2"/>
      <c r="D2" s="1" t="s">
        <v>4</v>
      </c>
      <c r="E2" s="2"/>
      <c r="F2" s="2"/>
      <c r="G2" s="1" t="s">
        <v>5</v>
      </c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</row>
    <row r="3" spans="1:21" ht="18.600000000000001" thickBot="1">
      <c r="A3" s="3"/>
      <c r="B3" s="3"/>
      <c r="C3" s="3"/>
      <c r="D3" s="3"/>
      <c r="E3" s="3"/>
      <c r="F3" s="3"/>
      <c r="G3" s="3"/>
      <c r="H3" s="3"/>
      <c r="I3" s="4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</row>
    <row r="4" spans="1:21" ht="15" thickBot="1">
      <c r="A4" s="2"/>
      <c r="B4" s="5" t="s">
        <v>6</v>
      </c>
      <c r="C4" s="6"/>
      <c r="D4" s="6"/>
      <c r="E4" s="6"/>
      <c r="F4" s="6"/>
      <c r="G4" s="5" t="s">
        <v>7</v>
      </c>
      <c r="H4" s="6"/>
      <c r="I4" s="6"/>
      <c r="J4" s="6"/>
      <c r="K4" s="7"/>
      <c r="L4" s="5" t="s">
        <v>8</v>
      </c>
      <c r="M4" s="6"/>
      <c r="N4" s="6"/>
      <c r="O4" s="6"/>
      <c r="P4" s="7"/>
      <c r="Q4" s="5" t="s">
        <v>9</v>
      </c>
      <c r="R4" s="6"/>
      <c r="S4" s="6"/>
      <c r="T4" s="6"/>
      <c r="U4" s="7"/>
    </row>
    <row r="5" spans="1:21" ht="15" thickBot="1">
      <c r="A5" s="8" t="s">
        <v>10</v>
      </c>
      <c r="B5" s="9" t="s">
        <v>11</v>
      </c>
      <c r="C5" s="10" t="s">
        <v>12</v>
      </c>
      <c r="D5" s="10" t="s">
        <v>13</v>
      </c>
      <c r="E5" s="10" t="s">
        <v>14</v>
      </c>
      <c r="F5" s="11" t="s">
        <v>15</v>
      </c>
      <c r="G5" s="9" t="s">
        <v>11</v>
      </c>
      <c r="H5" s="10" t="s">
        <v>12</v>
      </c>
      <c r="I5" s="10" t="s">
        <v>13</v>
      </c>
      <c r="J5" s="10" t="s">
        <v>14</v>
      </c>
      <c r="K5" s="12" t="s">
        <v>15</v>
      </c>
      <c r="L5" s="9" t="s">
        <v>11</v>
      </c>
      <c r="M5" s="10" t="s">
        <v>12</v>
      </c>
      <c r="N5" s="10" t="s">
        <v>13</v>
      </c>
      <c r="O5" s="10" t="s">
        <v>14</v>
      </c>
      <c r="P5" s="12" t="s">
        <v>15</v>
      </c>
      <c r="Q5" s="13" t="s">
        <v>11</v>
      </c>
      <c r="R5" s="14" t="s">
        <v>12</v>
      </c>
      <c r="S5" s="14" t="s">
        <v>13</v>
      </c>
      <c r="T5" s="14" t="s">
        <v>14</v>
      </c>
      <c r="U5" s="12" t="s">
        <v>15</v>
      </c>
    </row>
    <row r="6" spans="1:21">
      <c r="A6" s="28" t="s">
        <v>16</v>
      </c>
      <c r="B6" s="15">
        <v>6354</v>
      </c>
      <c r="C6" s="16">
        <v>4846</v>
      </c>
      <c r="D6" s="16">
        <v>3958</v>
      </c>
      <c r="E6" s="16">
        <v>8284</v>
      </c>
      <c r="F6" s="17">
        <f>SUM(B6:E6)</f>
        <v>23442</v>
      </c>
      <c r="G6" s="15">
        <v>5235</v>
      </c>
      <c r="H6" s="16">
        <v>6333</v>
      </c>
      <c r="I6" s="16">
        <v>2535</v>
      </c>
      <c r="J6" s="16">
        <v>6242</v>
      </c>
      <c r="K6" s="18">
        <f>SUM(G6:J6)</f>
        <v>20345</v>
      </c>
      <c r="L6" s="15">
        <v>8990</v>
      </c>
      <c r="M6" s="16">
        <v>9452</v>
      </c>
      <c r="N6" s="16">
        <v>7222</v>
      </c>
      <c r="O6" s="16">
        <v>3532</v>
      </c>
      <c r="P6" s="18">
        <f>SUM(L6:O6)</f>
        <v>29196</v>
      </c>
      <c r="Q6" s="15">
        <v>9012</v>
      </c>
      <c r="R6" s="16">
        <v>6778</v>
      </c>
      <c r="S6" s="16">
        <v>9878</v>
      </c>
      <c r="T6" s="16">
        <v>10234</v>
      </c>
      <c r="U6" s="18">
        <f>SUM(Q6:T6)</f>
        <v>35902</v>
      </c>
    </row>
    <row r="7" spans="1:21">
      <c r="A7" s="29" t="s">
        <v>17</v>
      </c>
      <c r="B7" s="15">
        <v>8484</v>
      </c>
      <c r="C7" s="16">
        <v>5858</v>
      </c>
      <c r="D7" s="16">
        <v>5858</v>
      </c>
      <c r="E7" s="16">
        <v>4555</v>
      </c>
      <c r="F7" s="17">
        <f t="shared" ref="F7:F40" si="0">SUM(B7:E7)</f>
        <v>24755</v>
      </c>
      <c r="G7" s="15">
        <v>9041</v>
      </c>
      <c r="H7" s="16">
        <v>8364</v>
      </c>
      <c r="I7" s="16">
        <v>6349</v>
      </c>
      <c r="J7" s="16">
        <v>2646</v>
      </c>
      <c r="K7" s="18">
        <f t="shared" ref="K7:K40" si="1">SUM(G7:J7)</f>
        <v>26400</v>
      </c>
      <c r="L7" s="15">
        <v>8926</v>
      </c>
      <c r="M7" s="16">
        <v>8922</v>
      </c>
      <c r="N7" s="16">
        <v>9208</v>
      </c>
      <c r="O7" s="16">
        <v>7823</v>
      </c>
      <c r="P7" s="18">
        <f t="shared" ref="P7:P40" si="2">SUM(L7:O7)</f>
        <v>34879</v>
      </c>
      <c r="Q7" s="15">
        <v>11890</v>
      </c>
      <c r="R7" s="16">
        <v>9876</v>
      </c>
      <c r="S7" s="16">
        <v>10244</v>
      </c>
      <c r="T7" s="16">
        <v>9876</v>
      </c>
      <c r="U7" s="18">
        <f t="shared" ref="U7:U40" si="3">SUM(Q7:T7)</f>
        <v>41886</v>
      </c>
    </row>
    <row r="8" spans="1:21">
      <c r="A8" s="29" t="s">
        <v>18</v>
      </c>
      <c r="B8" s="15">
        <v>9595</v>
      </c>
      <c r="C8" s="16">
        <v>5859</v>
      </c>
      <c r="D8" s="16">
        <v>4879</v>
      </c>
      <c r="E8" s="16">
        <v>3432</v>
      </c>
      <c r="F8" s="17">
        <f t="shared" si="0"/>
        <v>23765</v>
      </c>
      <c r="G8" s="15">
        <v>10243</v>
      </c>
      <c r="H8" s="16">
        <v>8925</v>
      </c>
      <c r="I8" s="16">
        <v>5254</v>
      </c>
      <c r="J8" s="16">
        <v>5266</v>
      </c>
      <c r="K8" s="18">
        <f t="shared" si="1"/>
        <v>29688</v>
      </c>
      <c r="L8" s="15">
        <v>9827</v>
      </c>
      <c r="M8" s="16">
        <v>6782</v>
      </c>
      <c r="N8" s="16">
        <v>6282</v>
      </c>
      <c r="O8" s="16">
        <v>5798</v>
      </c>
      <c r="P8" s="18">
        <f t="shared" si="2"/>
        <v>28689</v>
      </c>
      <c r="Q8" s="15">
        <v>12323</v>
      </c>
      <c r="R8" s="16">
        <v>8932</v>
      </c>
      <c r="S8" s="16">
        <v>6784</v>
      </c>
      <c r="T8" s="16">
        <v>8446</v>
      </c>
      <c r="U8" s="18">
        <f t="shared" si="3"/>
        <v>36485</v>
      </c>
    </row>
    <row r="9" spans="1:21">
      <c r="A9" s="29" t="s">
        <v>19</v>
      </c>
      <c r="B9" s="15">
        <v>7578</v>
      </c>
      <c r="C9" s="16">
        <v>6900</v>
      </c>
      <c r="D9" s="16">
        <v>3444</v>
      </c>
      <c r="E9" s="16">
        <v>5909</v>
      </c>
      <c r="F9" s="17">
        <f t="shared" si="0"/>
        <v>23831</v>
      </c>
      <c r="G9" s="15">
        <v>8457</v>
      </c>
      <c r="H9" s="16">
        <v>2466</v>
      </c>
      <c r="I9" s="16">
        <v>7466</v>
      </c>
      <c r="J9" s="16">
        <v>4666</v>
      </c>
      <c r="K9" s="18">
        <f t="shared" si="1"/>
        <v>23055</v>
      </c>
      <c r="L9" s="15">
        <v>8922</v>
      </c>
      <c r="M9" s="16">
        <v>9892</v>
      </c>
      <c r="N9" s="16">
        <v>8902</v>
      </c>
      <c r="O9" s="16">
        <v>9829</v>
      </c>
      <c r="P9" s="18">
        <f t="shared" si="2"/>
        <v>37545</v>
      </c>
      <c r="Q9" s="15">
        <v>10234</v>
      </c>
      <c r="R9" s="16">
        <v>9845</v>
      </c>
      <c r="S9" s="16">
        <v>6538</v>
      </c>
      <c r="T9" s="16">
        <v>9844</v>
      </c>
      <c r="U9" s="18">
        <f t="shared" si="3"/>
        <v>36461</v>
      </c>
    </row>
    <row r="10" spans="1:21">
      <c r="A10" s="29" t="s">
        <v>20</v>
      </c>
      <c r="B10" s="15">
        <v>6291</v>
      </c>
      <c r="C10" s="16">
        <v>5209</v>
      </c>
      <c r="D10" s="16">
        <v>6333</v>
      </c>
      <c r="E10" s="16">
        <v>8633</v>
      </c>
      <c r="F10" s="17">
        <f t="shared" si="0"/>
        <v>26466</v>
      </c>
      <c r="G10" s="15">
        <v>9457</v>
      </c>
      <c r="H10" s="16">
        <v>7457</v>
      </c>
      <c r="I10" s="16">
        <v>7545</v>
      </c>
      <c r="J10" s="16">
        <v>8945</v>
      </c>
      <c r="K10" s="18">
        <f t="shared" si="1"/>
        <v>33404</v>
      </c>
      <c r="L10" s="15">
        <v>2266</v>
      </c>
      <c r="M10" s="16">
        <v>7225</v>
      </c>
      <c r="N10" s="16">
        <v>3636</v>
      </c>
      <c r="O10" s="16">
        <v>6634</v>
      </c>
      <c r="P10" s="18">
        <f t="shared" si="2"/>
        <v>19761</v>
      </c>
      <c r="Q10" s="15">
        <v>9860</v>
      </c>
      <c r="R10" s="16">
        <v>9856</v>
      </c>
      <c r="S10" s="16">
        <v>11333</v>
      </c>
      <c r="T10" s="16">
        <v>10944</v>
      </c>
      <c r="U10" s="18">
        <f t="shared" si="3"/>
        <v>41993</v>
      </c>
    </row>
    <row r="11" spans="1:21">
      <c r="A11" s="29" t="s">
        <v>21</v>
      </c>
      <c r="B11" s="15">
        <v>791</v>
      </c>
      <c r="C11" s="16">
        <v>278</v>
      </c>
      <c r="D11" s="16">
        <v>298</v>
      </c>
      <c r="E11" s="16">
        <v>478</v>
      </c>
      <c r="F11" s="17">
        <f t="shared" si="0"/>
        <v>1845</v>
      </c>
      <c r="G11" s="15">
        <v>734</v>
      </c>
      <c r="H11" s="16">
        <v>642</v>
      </c>
      <c r="I11" s="16">
        <v>345</v>
      </c>
      <c r="J11" s="16">
        <v>532</v>
      </c>
      <c r="K11" s="18">
        <f t="shared" si="1"/>
        <v>2253</v>
      </c>
      <c r="L11" s="15">
        <v>634</v>
      </c>
      <c r="M11" s="16">
        <v>643</v>
      </c>
      <c r="N11" s="16">
        <v>431</v>
      </c>
      <c r="O11" s="16">
        <v>431</v>
      </c>
      <c r="P11" s="18">
        <f t="shared" si="2"/>
        <v>2139</v>
      </c>
      <c r="Q11" s="15">
        <v>791</v>
      </c>
      <c r="R11" s="16">
        <v>744</v>
      </c>
      <c r="S11" s="16">
        <v>644</v>
      </c>
      <c r="T11" s="16">
        <v>465</v>
      </c>
      <c r="U11" s="18">
        <f t="shared" si="3"/>
        <v>2644</v>
      </c>
    </row>
    <row r="12" spans="1:21">
      <c r="A12" s="29" t="s">
        <v>22</v>
      </c>
      <c r="B12" s="15">
        <v>432</v>
      </c>
      <c r="C12" s="16">
        <v>322</v>
      </c>
      <c r="D12" s="16">
        <v>245</v>
      </c>
      <c r="E12" s="16">
        <v>754</v>
      </c>
      <c r="F12" s="17">
        <f t="shared" si="0"/>
        <v>1753</v>
      </c>
      <c r="G12" s="15">
        <v>436</v>
      </c>
      <c r="H12" s="16">
        <v>733</v>
      </c>
      <c r="I12" s="16">
        <v>634</v>
      </c>
      <c r="J12" s="16">
        <v>343</v>
      </c>
      <c r="K12" s="18">
        <f t="shared" si="1"/>
        <v>2146</v>
      </c>
      <c r="L12" s="15">
        <v>343</v>
      </c>
      <c r="M12" s="16">
        <v>633</v>
      </c>
      <c r="N12" s="16">
        <v>463</v>
      </c>
      <c r="O12" s="16">
        <v>432</v>
      </c>
      <c r="P12" s="18">
        <f t="shared" si="2"/>
        <v>1871</v>
      </c>
      <c r="Q12" s="15">
        <v>346</v>
      </c>
      <c r="R12" s="16">
        <v>864</v>
      </c>
      <c r="S12" s="16">
        <v>754</v>
      </c>
      <c r="T12" s="16">
        <v>855</v>
      </c>
      <c r="U12" s="18">
        <f t="shared" si="3"/>
        <v>2819</v>
      </c>
    </row>
    <row r="13" spans="1:21">
      <c r="A13" s="29" t="s">
        <v>23</v>
      </c>
      <c r="B13" s="15">
        <v>6354</v>
      </c>
      <c r="C13" s="16">
        <v>6563</v>
      </c>
      <c r="D13" s="16">
        <v>4333</v>
      </c>
      <c r="E13" s="16">
        <v>8284</v>
      </c>
      <c r="F13" s="17">
        <f t="shared" si="0"/>
        <v>25534</v>
      </c>
      <c r="G13" s="15">
        <v>3466</v>
      </c>
      <c r="H13" s="16">
        <v>2662</v>
      </c>
      <c r="I13" s="16">
        <v>6422</v>
      </c>
      <c r="J13" s="16">
        <v>6222</v>
      </c>
      <c r="K13" s="18">
        <f t="shared" si="1"/>
        <v>18772</v>
      </c>
      <c r="L13" s="15">
        <v>4632</v>
      </c>
      <c r="M13" s="16">
        <v>7222</v>
      </c>
      <c r="N13" s="16">
        <v>3464</v>
      </c>
      <c r="O13" s="16">
        <v>3462</v>
      </c>
      <c r="P13" s="18">
        <f t="shared" si="2"/>
        <v>18780</v>
      </c>
      <c r="Q13" s="15">
        <v>8967</v>
      </c>
      <c r="R13" s="16">
        <v>9677</v>
      </c>
      <c r="S13" s="16">
        <v>4747</v>
      </c>
      <c r="T13" s="16">
        <v>7474</v>
      </c>
      <c r="U13" s="18">
        <f t="shared" si="3"/>
        <v>30865</v>
      </c>
    </row>
    <row r="14" spans="1:21">
      <c r="A14" s="29" t="s">
        <v>24</v>
      </c>
      <c r="B14" s="15">
        <v>789</v>
      </c>
      <c r="C14" s="16">
        <v>434</v>
      </c>
      <c r="D14" s="16">
        <v>564</v>
      </c>
      <c r="E14" s="16">
        <v>633</v>
      </c>
      <c r="F14" s="17">
        <f t="shared" si="0"/>
        <v>2420</v>
      </c>
      <c r="G14" s="15">
        <v>422</v>
      </c>
      <c r="H14" s="16">
        <v>624</v>
      </c>
      <c r="I14" s="16">
        <v>733</v>
      </c>
      <c r="J14" s="16">
        <v>732</v>
      </c>
      <c r="K14" s="18">
        <f t="shared" si="1"/>
        <v>2511</v>
      </c>
      <c r="L14" s="15">
        <v>574</v>
      </c>
      <c r="M14" s="16">
        <v>553</v>
      </c>
      <c r="N14" s="16">
        <v>754</v>
      </c>
      <c r="O14" s="16">
        <v>277</v>
      </c>
      <c r="P14" s="18">
        <f t="shared" si="2"/>
        <v>2158</v>
      </c>
      <c r="Q14" s="15">
        <v>585</v>
      </c>
      <c r="R14" s="16">
        <v>898</v>
      </c>
      <c r="S14" s="16">
        <v>1074</v>
      </c>
      <c r="T14" s="16">
        <v>636</v>
      </c>
      <c r="U14" s="18">
        <f t="shared" si="3"/>
        <v>3193</v>
      </c>
    </row>
    <row r="15" spans="1:21">
      <c r="A15" s="29" t="s">
        <v>25</v>
      </c>
      <c r="B15" s="15">
        <v>534</v>
      </c>
      <c r="C15" s="16">
        <v>423</v>
      </c>
      <c r="D15" s="16">
        <v>521</v>
      </c>
      <c r="E15" s="16">
        <v>625</v>
      </c>
      <c r="F15" s="17">
        <f t="shared" si="0"/>
        <v>2103</v>
      </c>
      <c r="G15" s="15">
        <v>833</v>
      </c>
      <c r="H15" s="16">
        <v>733</v>
      </c>
      <c r="I15" s="16">
        <v>1065</v>
      </c>
      <c r="J15" s="16">
        <v>1198</v>
      </c>
      <c r="K15" s="18">
        <f t="shared" si="1"/>
        <v>3829</v>
      </c>
      <c r="L15" s="15">
        <v>734</v>
      </c>
      <c r="M15" s="16">
        <v>457</v>
      </c>
      <c r="N15" s="16">
        <v>327</v>
      </c>
      <c r="O15" s="16">
        <v>235</v>
      </c>
      <c r="P15" s="18">
        <f t="shared" si="2"/>
        <v>1753</v>
      </c>
      <c r="Q15" s="15">
        <v>967</v>
      </c>
      <c r="R15" s="16">
        <v>747</v>
      </c>
      <c r="S15" s="16">
        <v>634</v>
      </c>
      <c r="T15" s="16">
        <v>764</v>
      </c>
      <c r="U15" s="18">
        <f t="shared" si="3"/>
        <v>3112</v>
      </c>
    </row>
    <row r="16" spans="1:21">
      <c r="A16" s="29" t="s">
        <v>26</v>
      </c>
      <c r="B16" s="15">
        <v>644</v>
      </c>
      <c r="C16" s="16">
        <v>643</v>
      </c>
      <c r="D16" s="16">
        <v>634</v>
      </c>
      <c r="E16" s="16">
        <v>632</v>
      </c>
      <c r="F16" s="17">
        <f t="shared" si="0"/>
        <v>2553</v>
      </c>
      <c r="G16" s="15">
        <v>636</v>
      </c>
      <c r="H16" s="16">
        <v>732</v>
      </c>
      <c r="I16" s="16">
        <v>477</v>
      </c>
      <c r="J16" s="16">
        <v>845</v>
      </c>
      <c r="K16" s="18">
        <f t="shared" si="1"/>
        <v>2690</v>
      </c>
      <c r="L16" s="15">
        <v>856</v>
      </c>
      <c r="M16" s="16">
        <v>856</v>
      </c>
      <c r="N16" s="16">
        <v>745</v>
      </c>
      <c r="O16" s="16">
        <v>568</v>
      </c>
      <c r="P16" s="18">
        <f t="shared" si="2"/>
        <v>3025</v>
      </c>
      <c r="Q16" s="15">
        <v>976</v>
      </c>
      <c r="R16" s="16">
        <v>1023</v>
      </c>
      <c r="S16" s="16">
        <v>1224</v>
      </c>
      <c r="T16" s="16">
        <v>654</v>
      </c>
      <c r="U16" s="18">
        <f t="shared" si="3"/>
        <v>3877</v>
      </c>
    </row>
    <row r="17" spans="1:21">
      <c r="A17" s="29" t="s">
        <v>27</v>
      </c>
      <c r="B17" s="15">
        <v>654</v>
      </c>
      <c r="C17" s="16">
        <v>634</v>
      </c>
      <c r="D17" s="16">
        <v>326</v>
      </c>
      <c r="E17" s="16">
        <v>754</v>
      </c>
      <c r="F17" s="17">
        <f t="shared" si="0"/>
        <v>2368</v>
      </c>
      <c r="G17" s="15">
        <v>753</v>
      </c>
      <c r="H17" s="16">
        <v>844</v>
      </c>
      <c r="I17" s="16">
        <v>1024</v>
      </c>
      <c r="J17" s="16">
        <v>1157</v>
      </c>
      <c r="K17" s="18">
        <f t="shared" si="1"/>
        <v>3778</v>
      </c>
      <c r="L17" s="15">
        <v>688</v>
      </c>
      <c r="M17" s="16">
        <v>468</v>
      </c>
      <c r="N17" s="16">
        <v>874</v>
      </c>
      <c r="O17" s="16">
        <v>568</v>
      </c>
      <c r="P17" s="18">
        <f t="shared" si="2"/>
        <v>2598</v>
      </c>
      <c r="Q17" s="15">
        <v>699</v>
      </c>
      <c r="R17" s="16">
        <v>595</v>
      </c>
      <c r="S17" s="16">
        <v>979</v>
      </c>
      <c r="T17" s="16">
        <v>769</v>
      </c>
      <c r="U17" s="18">
        <f t="shared" si="3"/>
        <v>3042</v>
      </c>
    </row>
    <row r="18" spans="1:21">
      <c r="A18" s="29" t="s">
        <v>28</v>
      </c>
      <c r="B18" s="15">
        <v>6778</v>
      </c>
      <c r="C18" s="16">
        <v>6760</v>
      </c>
      <c r="D18" s="16">
        <v>4568</v>
      </c>
      <c r="E18" s="16">
        <v>7834</v>
      </c>
      <c r="F18" s="17">
        <f t="shared" si="0"/>
        <v>25940</v>
      </c>
      <c r="G18" s="15">
        <v>8566</v>
      </c>
      <c r="H18" s="16">
        <v>9556</v>
      </c>
      <c r="I18" s="16">
        <v>8554</v>
      </c>
      <c r="J18" s="16">
        <v>7886</v>
      </c>
      <c r="K18" s="18">
        <f t="shared" si="1"/>
        <v>34562</v>
      </c>
      <c r="L18" s="15">
        <v>9555</v>
      </c>
      <c r="M18" s="16">
        <v>5975</v>
      </c>
      <c r="N18" s="16">
        <v>5595</v>
      </c>
      <c r="O18" s="16">
        <v>9659</v>
      </c>
      <c r="P18" s="18">
        <f t="shared" si="2"/>
        <v>30784</v>
      </c>
      <c r="Q18" s="15">
        <v>9569</v>
      </c>
      <c r="R18" s="16">
        <v>9569</v>
      </c>
      <c r="S18" s="16">
        <v>9655</v>
      </c>
      <c r="T18" s="16">
        <v>4898</v>
      </c>
      <c r="U18" s="18">
        <f t="shared" si="3"/>
        <v>33691</v>
      </c>
    </row>
    <row r="19" spans="1:21">
      <c r="A19" s="29" t="s">
        <v>29</v>
      </c>
      <c r="B19" s="15">
        <v>6354</v>
      </c>
      <c r="C19" s="16">
        <v>6346</v>
      </c>
      <c r="D19" s="16">
        <v>3555</v>
      </c>
      <c r="E19" s="16">
        <v>6442</v>
      </c>
      <c r="F19" s="17">
        <f t="shared" si="0"/>
        <v>22697</v>
      </c>
      <c r="G19" s="15">
        <v>7464</v>
      </c>
      <c r="H19" s="16">
        <v>8444</v>
      </c>
      <c r="I19" s="16">
        <v>5858</v>
      </c>
      <c r="J19" s="16">
        <v>8445</v>
      </c>
      <c r="K19" s="18">
        <f t="shared" si="1"/>
        <v>30211</v>
      </c>
      <c r="L19" s="15">
        <v>7866</v>
      </c>
      <c r="M19" s="16">
        <v>9559</v>
      </c>
      <c r="N19" s="16">
        <v>5969</v>
      </c>
      <c r="O19" s="16">
        <v>5956</v>
      </c>
      <c r="P19" s="18">
        <f t="shared" si="2"/>
        <v>29350</v>
      </c>
      <c r="Q19" s="15">
        <v>6866</v>
      </c>
      <c r="R19" s="16">
        <v>8698</v>
      </c>
      <c r="S19" s="16">
        <v>9659</v>
      </c>
      <c r="T19" s="16">
        <v>5699</v>
      </c>
      <c r="U19" s="18">
        <f t="shared" si="3"/>
        <v>30922</v>
      </c>
    </row>
    <row r="20" spans="1:21">
      <c r="A20" s="29" t="s">
        <v>30</v>
      </c>
      <c r="B20" s="15">
        <v>233</v>
      </c>
      <c r="C20" s="16">
        <v>532</v>
      </c>
      <c r="D20" s="16">
        <v>525</v>
      </c>
      <c r="E20" s="16">
        <v>652</v>
      </c>
      <c r="F20" s="17">
        <f t="shared" si="0"/>
        <v>1942</v>
      </c>
      <c r="G20" s="15">
        <v>577</v>
      </c>
      <c r="H20" s="16">
        <v>855</v>
      </c>
      <c r="I20" s="16">
        <v>844</v>
      </c>
      <c r="J20" s="16">
        <v>734</v>
      </c>
      <c r="K20" s="18">
        <f t="shared" si="1"/>
        <v>3010</v>
      </c>
      <c r="L20" s="15">
        <v>667</v>
      </c>
      <c r="M20" s="16">
        <v>799</v>
      </c>
      <c r="N20" s="16">
        <v>750</v>
      </c>
      <c r="O20" s="16">
        <v>575</v>
      </c>
      <c r="P20" s="18">
        <f t="shared" si="2"/>
        <v>2791</v>
      </c>
      <c r="Q20" s="15">
        <v>745</v>
      </c>
      <c r="R20" s="16">
        <v>976</v>
      </c>
      <c r="S20" s="16">
        <v>1096</v>
      </c>
      <c r="T20" s="16">
        <v>1134</v>
      </c>
      <c r="U20" s="18">
        <f t="shared" si="3"/>
        <v>3951</v>
      </c>
    </row>
    <row r="21" spans="1:21">
      <c r="A21" s="29" t="s">
        <v>31</v>
      </c>
      <c r="B21" s="15">
        <v>543</v>
      </c>
      <c r="C21" s="16">
        <v>634</v>
      </c>
      <c r="D21" s="16">
        <v>744</v>
      </c>
      <c r="E21" s="16">
        <v>543</v>
      </c>
      <c r="F21" s="17">
        <f t="shared" si="0"/>
        <v>2464</v>
      </c>
      <c r="G21" s="15">
        <v>733</v>
      </c>
      <c r="H21" s="16">
        <v>742</v>
      </c>
      <c r="I21" s="16">
        <v>983</v>
      </c>
      <c r="J21" s="16">
        <v>732</v>
      </c>
      <c r="K21" s="18">
        <f t="shared" si="1"/>
        <v>3190</v>
      </c>
      <c r="L21" s="15">
        <v>595</v>
      </c>
      <c r="M21" s="16">
        <v>599</v>
      </c>
      <c r="N21" s="16">
        <v>707</v>
      </c>
      <c r="O21" s="16">
        <v>570</v>
      </c>
      <c r="P21" s="18">
        <f t="shared" si="2"/>
        <v>2471</v>
      </c>
      <c r="Q21" s="15">
        <v>1233</v>
      </c>
      <c r="R21" s="16">
        <v>1056</v>
      </c>
      <c r="S21" s="16">
        <v>897</v>
      </c>
      <c r="T21" s="16">
        <v>657</v>
      </c>
      <c r="U21" s="18">
        <f t="shared" si="3"/>
        <v>3843</v>
      </c>
    </row>
    <row r="22" spans="1:21">
      <c r="A22" s="29" t="s">
        <v>32</v>
      </c>
      <c r="B22" s="15">
        <v>354</v>
      </c>
      <c r="C22" s="16">
        <v>633</v>
      </c>
      <c r="D22" s="16">
        <v>422</v>
      </c>
      <c r="E22" s="16">
        <v>255</v>
      </c>
      <c r="F22" s="17">
        <f t="shared" si="0"/>
        <v>1664</v>
      </c>
      <c r="G22" s="15">
        <v>854</v>
      </c>
      <c r="H22" s="16">
        <v>966</v>
      </c>
      <c r="I22" s="16">
        <v>673</v>
      </c>
      <c r="J22" s="16">
        <v>755</v>
      </c>
      <c r="K22" s="18">
        <f t="shared" si="1"/>
        <v>3248</v>
      </c>
      <c r="L22" s="15">
        <v>676</v>
      </c>
      <c r="M22" s="16">
        <v>856</v>
      </c>
      <c r="N22" s="16">
        <v>855</v>
      </c>
      <c r="O22" s="16">
        <v>866</v>
      </c>
      <c r="P22" s="18">
        <f t="shared" si="2"/>
        <v>3253</v>
      </c>
      <c r="Q22" s="15">
        <v>453</v>
      </c>
      <c r="R22" s="16">
        <v>707</v>
      </c>
      <c r="S22" s="16">
        <v>769</v>
      </c>
      <c r="T22" s="16">
        <v>865</v>
      </c>
      <c r="U22" s="18">
        <f t="shared" si="3"/>
        <v>2794</v>
      </c>
    </row>
    <row r="23" spans="1:21">
      <c r="A23" s="29" t="s">
        <v>33</v>
      </c>
      <c r="B23" s="15">
        <v>532</v>
      </c>
      <c r="C23" s="16">
        <v>526</v>
      </c>
      <c r="D23" s="16">
        <v>355</v>
      </c>
      <c r="E23" s="16">
        <v>644</v>
      </c>
      <c r="F23" s="17">
        <f t="shared" si="0"/>
        <v>2057</v>
      </c>
      <c r="G23" s="15">
        <v>735</v>
      </c>
      <c r="H23" s="16">
        <v>834</v>
      </c>
      <c r="I23" s="16">
        <v>375</v>
      </c>
      <c r="J23" s="16">
        <v>357</v>
      </c>
      <c r="K23" s="18">
        <f t="shared" si="1"/>
        <v>2301</v>
      </c>
      <c r="L23" s="15">
        <v>686</v>
      </c>
      <c r="M23" s="16">
        <v>486</v>
      </c>
      <c r="N23" s="16">
        <v>648</v>
      </c>
      <c r="O23" s="16">
        <v>648</v>
      </c>
      <c r="P23" s="18">
        <f t="shared" si="2"/>
        <v>2468</v>
      </c>
      <c r="Q23" s="15">
        <v>606</v>
      </c>
      <c r="R23" s="16">
        <v>870</v>
      </c>
      <c r="S23" s="16">
        <v>796</v>
      </c>
      <c r="T23" s="16">
        <v>866</v>
      </c>
      <c r="U23" s="18">
        <f t="shared" si="3"/>
        <v>3138</v>
      </c>
    </row>
    <row r="24" spans="1:21">
      <c r="A24" s="29" t="s">
        <v>34</v>
      </c>
      <c r="B24" s="15">
        <v>255</v>
      </c>
      <c r="C24" s="16">
        <v>525</v>
      </c>
      <c r="D24" s="16">
        <v>252</v>
      </c>
      <c r="E24" s="16">
        <v>624</v>
      </c>
      <c r="F24" s="17">
        <f t="shared" si="0"/>
        <v>1656</v>
      </c>
      <c r="G24" s="15">
        <v>357</v>
      </c>
      <c r="H24" s="16">
        <v>733</v>
      </c>
      <c r="I24" s="16">
        <v>753</v>
      </c>
      <c r="J24" s="16">
        <v>632</v>
      </c>
      <c r="K24" s="18">
        <f t="shared" si="1"/>
        <v>2475</v>
      </c>
      <c r="L24" s="15">
        <v>379</v>
      </c>
      <c r="M24" s="16">
        <v>375</v>
      </c>
      <c r="N24" s="16">
        <v>377</v>
      </c>
      <c r="O24" s="16">
        <v>745</v>
      </c>
      <c r="P24" s="18">
        <f t="shared" si="2"/>
        <v>1876</v>
      </c>
      <c r="Q24" s="15">
        <v>807</v>
      </c>
      <c r="R24" s="16">
        <v>788</v>
      </c>
      <c r="S24" s="16">
        <v>707</v>
      </c>
      <c r="T24" s="16">
        <v>976</v>
      </c>
      <c r="U24" s="18">
        <f t="shared" si="3"/>
        <v>3278</v>
      </c>
    </row>
    <row r="25" spans="1:21">
      <c r="A25" s="29" t="s">
        <v>35</v>
      </c>
      <c r="B25" s="15">
        <v>422</v>
      </c>
      <c r="C25" s="16">
        <v>642</v>
      </c>
      <c r="D25" s="16">
        <v>642</v>
      </c>
      <c r="E25" s="16">
        <v>624</v>
      </c>
      <c r="F25" s="17">
        <f t="shared" si="0"/>
        <v>2330</v>
      </c>
      <c r="G25" s="15">
        <v>822</v>
      </c>
      <c r="H25" s="16">
        <v>583</v>
      </c>
      <c r="I25" s="16">
        <v>833</v>
      </c>
      <c r="J25" s="16">
        <v>834</v>
      </c>
      <c r="K25" s="18">
        <f t="shared" si="1"/>
        <v>3072</v>
      </c>
      <c r="L25" s="15">
        <v>844</v>
      </c>
      <c r="M25" s="16">
        <v>848</v>
      </c>
      <c r="N25" s="16">
        <v>457</v>
      </c>
      <c r="O25" s="16">
        <v>744</v>
      </c>
      <c r="P25" s="18">
        <f t="shared" si="2"/>
        <v>2893</v>
      </c>
      <c r="Q25" s="15">
        <v>745</v>
      </c>
      <c r="R25" s="16">
        <v>1457</v>
      </c>
      <c r="S25" s="16">
        <v>1354</v>
      </c>
      <c r="T25" s="16">
        <v>1244</v>
      </c>
      <c r="U25" s="18">
        <f t="shared" si="3"/>
        <v>4800</v>
      </c>
    </row>
    <row r="26" spans="1:21">
      <c r="A26" s="29" t="s">
        <v>36</v>
      </c>
      <c r="B26" s="15">
        <v>622</v>
      </c>
      <c r="C26" s="16">
        <v>222</v>
      </c>
      <c r="D26" s="16">
        <v>454</v>
      </c>
      <c r="E26" s="16">
        <v>733</v>
      </c>
      <c r="F26" s="17">
        <f t="shared" si="0"/>
        <v>2031</v>
      </c>
      <c r="G26" s="15">
        <v>733</v>
      </c>
      <c r="H26" s="16">
        <v>533</v>
      </c>
      <c r="I26" s="16">
        <v>535</v>
      </c>
      <c r="J26" s="16">
        <v>926</v>
      </c>
      <c r="K26" s="18">
        <f t="shared" si="1"/>
        <v>2727</v>
      </c>
      <c r="L26" s="15">
        <v>373</v>
      </c>
      <c r="M26" s="16">
        <v>375</v>
      </c>
      <c r="N26" s="16">
        <v>377</v>
      </c>
      <c r="O26" s="16">
        <v>457</v>
      </c>
      <c r="P26" s="18">
        <f t="shared" si="2"/>
        <v>1582</v>
      </c>
      <c r="Q26" s="15">
        <v>858</v>
      </c>
      <c r="R26" s="16">
        <v>858</v>
      </c>
      <c r="S26" s="16">
        <v>636</v>
      </c>
      <c r="T26" s="16">
        <v>976</v>
      </c>
      <c r="U26" s="18">
        <f t="shared" si="3"/>
        <v>3328</v>
      </c>
    </row>
    <row r="27" spans="1:21">
      <c r="A27" s="29" t="s">
        <v>37</v>
      </c>
      <c r="B27" s="15">
        <v>366</v>
      </c>
      <c r="C27" s="16">
        <v>255</v>
      </c>
      <c r="D27" s="16">
        <v>335</v>
      </c>
      <c r="E27" s="16">
        <v>526</v>
      </c>
      <c r="F27" s="17">
        <f t="shared" si="0"/>
        <v>1482</v>
      </c>
      <c r="G27" s="15">
        <v>626</v>
      </c>
      <c r="H27" s="16">
        <v>627</v>
      </c>
      <c r="I27" s="16">
        <v>584</v>
      </c>
      <c r="J27" s="16">
        <v>833</v>
      </c>
      <c r="K27" s="18">
        <f t="shared" si="1"/>
        <v>2670</v>
      </c>
      <c r="L27" s="15">
        <v>648</v>
      </c>
      <c r="M27" s="16">
        <v>856</v>
      </c>
      <c r="N27" s="16">
        <v>484</v>
      </c>
      <c r="O27" s="16">
        <v>526</v>
      </c>
      <c r="P27" s="18">
        <f t="shared" si="2"/>
        <v>2514</v>
      </c>
      <c r="Q27" s="15">
        <v>986</v>
      </c>
      <c r="R27" s="16">
        <v>606</v>
      </c>
      <c r="S27" s="16">
        <v>600</v>
      </c>
      <c r="T27" s="16">
        <v>708</v>
      </c>
      <c r="U27" s="18">
        <f t="shared" si="3"/>
        <v>2900</v>
      </c>
    </row>
    <row r="28" spans="1:21">
      <c r="A28" s="29" t="s">
        <v>38</v>
      </c>
      <c r="B28" s="15">
        <v>632</v>
      </c>
      <c r="C28" s="16">
        <v>672</v>
      </c>
      <c r="D28" s="16">
        <v>744</v>
      </c>
      <c r="E28" s="16">
        <v>257</v>
      </c>
      <c r="F28" s="17">
        <f t="shared" si="0"/>
        <v>2305</v>
      </c>
      <c r="G28" s="15">
        <v>363</v>
      </c>
      <c r="H28" s="16">
        <v>843</v>
      </c>
      <c r="I28" s="16">
        <v>946</v>
      </c>
      <c r="J28" s="16">
        <v>257</v>
      </c>
      <c r="K28" s="18">
        <f t="shared" si="1"/>
        <v>2409</v>
      </c>
      <c r="L28" s="15">
        <v>632</v>
      </c>
      <c r="M28" s="16">
        <v>672</v>
      </c>
      <c r="N28" s="16">
        <v>744</v>
      </c>
      <c r="O28" s="16">
        <v>257</v>
      </c>
      <c r="P28" s="18">
        <f t="shared" si="2"/>
        <v>2305</v>
      </c>
      <c r="Q28" s="15">
        <v>969</v>
      </c>
      <c r="R28" s="16">
        <v>767</v>
      </c>
      <c r="S28" s="16">
        <v>979</v>
      </c>
      <c r="T28" s="16">
        <v>606</v>
      </c>
      <c r="U28" s="18">
        <f t="shared" si="3"/>
        <v>3321</v>
      </c>
    </row>
    <row r="29" spans="1:21">
      <c r="A29" s="29" t="s">
        <v>39</v>
      </c>
      <c r="B29" s="15">
        <v>854</v>
      </c>
      <c r="C29" s="16">
        <v>364</v>
      </c>
      <c r="D29" s="16">
        <v>474</v>
      </c>
      <c r="E29" s="16">
        <v>743</v>
      </c>
      <c r="F29" s="17">
        <f t="shared" si="0"/>
        <v>2435</v>
      </c>
      <c r="G29" s="15">
        <v>854</v>
      </c>
      <c r="H29" s="16">
        <v>364</v>
      </c>
      <c r="I29" s="16">
        <v>474</v>
      </c>
      <c r="J29" s="16">
        <v>733</v>
      </c>
      <c r="K29" s="18">
        <f t="shared" si="1"/>
        <v>2425</v>
      </c>
      <c r="L29" s="15">
        <v>854</v>
      </c>
      <c r="M29" s="16">
        <v>364</v>
      </c>
      <c r="N29" s="16">
        <v>474</v>
      </c>
      <c r="O29" s="16">
        <v>743</v>
      </c>
      <c r="P29" s="18">
        <f t="shared" si="2"/>
        <v>2435</v>
      </c>
      <c r="Q29" s="15">
        <v>599</v>
      </c>
      <c r="R29" s="16">
        <v>600</v>
      </c>
      <c r="S29" s="16">
        <v>606</v>
      </c>
      <c r="T29" s="16">
        <v>686</v>
      </c>
      <c r="U29" s="18">
        <f t="shared" si="3"/>
        <v>2491</v>
      </c>
    </row>
    <row r="30" spans="1:21">
      <c r="A30" s="29" t="s">
        <v>40</v>
      </c>
      <c r="B30" s="15">
        <v>3634</v>
      </c>
      <c r="C30" s="16">
        <v>6344</v>
      </c>
      <c r="D30" s="16">
        <v>6423</v>
      </c>
      <c r="E30" s="16">
        <v>2546</v>
      </c>
      <c r="F30" s="17">
        <f t="shared" si="0"/>
        <v>18947</v>
      </c>
      <c r="G30" s="15">
        <v>8332</v>
      </c>
      <c r="H30" s="16">
        <v>8372</v>
      </c>
      <c r="I30" s="16">
        <v>7427</v>
      </c>
      <c r="J30" s="16">
        <v>5783</v>
      </c>
      <c r="K30" s="18">
        <f t="shared" si="1"/>
        <v>29914</v>
      </c>
      <c r="L30" s="15">
        <v>7543</v>
      </c>
      <c r="M30" s="16">
        <v>7346</v>
      </c>
      <c r="N30" s="16">
        <v>3466</v>
      </c>
      <c r="O30" s="16">
        <v>7474</v>
      </c>
      <c r="P30" s="18">
        <f t="shared" si="2"/>
        <v>25829</v>
      </c>
      <c r="Q30" s="15">
        <v>5799</v>
      </c>
      <c r="R30" s="16">
        <v>6700</v>
      </c>
      <c r="S30" s="16">
        <v>8588</v>
      </c>
      <c r="T30" s="16">
        <v>8646</v>
      </c>
      <c r="U30" s="18">
        <f t="shared" si="3"/>
        <v>29733</v>
      </c>
    </row>
    <row r="31" spans="1:21">
      <c r="A31" s="29" t="s">
        <v>41</v>
      </c>
      <c r="B31" s="15">
        <v>6436</v>
      </c>
      <c r="C31" s="16">
        <v>3264</v>
      </c>
      <c r="D31" s="16">
        <v>6432</v>
      </c>
      <c r="E31" s="16">
        <v>2536</v>
      </c>
      <c r="F31" s="17">
        <f t="shared" si="0"/>
        <v>18668</v>
      </c>
      <c r="G31" s="15">
        <v>7372</v>
      </c>
      <c r="H31" s="16">
        <v>3478</v>
      </c>
      <c r="I31" s="16">
        <v>8433</v>
      </c>
      <c r="J31" s="16">
        <v>3737</v>
      </c>
      <c r="K31" s="18">
        <f t="shared" si="1"/>
        <v>23020</v>
      </c>
      <c r="L31" s="15">
        <v>4623</v>
      </c>
      <c r="M31" s="16">
        <v>5453</v>
      </c>
      <c r="N31" s="16">
        <v>6332</v>
      </c>
      <c r="O31" s="16">
        <v>3634</v>
      </c>
      <c r="P31" s="18">
        <f t="shared" si="2"/>
        <v>20042</v>
      </c>
      <c r="Q31" s="15">
        <v>9086</v>
      </c>
      <c r="R31" s="16">
        <v>8636</v>
      </c>
      <c r="S31" s="16">
        <v>8343</v>
      </c>
      <c r="T31" s="16">
        <v>8566</v>
      </c>
      <c r="U31" s="18">
        <f t="shared" si="3"/>
        <v>34631</v>
      </c>
    </row>
    <row r="32" spans="1:21">
      <c r="A32" s="29" t="s">
        <v>42</v>
      </c>
      <c r="B32" s="15">
        <v>356</v>
      </c>
      <c r="C32" s="16">
        <v>634</v>
      </c>
      <c r="D32" s="16">
        <v>632</v>
      </c>
      <c r="E32" s="16">
        <v>743</v>
      </c>
      <c r="F32" s="17">
        <f t="shared" si="0"/>
        <v>2365</v>
      </c>
      <c r="G32" s="15">
        <v>372</v>
      </c>
      <c r="H32" s="16">
        <v>842</v>
      </c>
      <c r="I32" s="16">
        <v>465</v>
      </c>
      <c r="J32" s="16">
        <v>366</v>
      </c>
      <c r="K32" s="18">
        <f t="shared" si="1"/>
        <v>2045</v>
      </c>
      <c r="L32" s="15">
        <v>553</v>
      </c>
      <c r="M32" s="16">
        <v>474</v>
      </c>
      <c r="N32" s="16">
        <v>632</v>
      </c>
      <c r="O32" s="16">
        <v>474</v>
      </c>
      <c r="P32" s="18">
        <f t="shared" si="2"/>
        <v>2133</v>
      </c>
      <c r="Q32" s="15">
        <v>658</v>
      </c>
      <c r="R32" s="16">
        <v>957</v>
      </c>
      <c r="S32" s="16">
        <v>959</v>
      </c>
      <c r="T32" s="16">
        <v>754</v>
      </c>
      <c r="U32" s="18">
        <f t="shared" si="3"/>
        <v>3328</v>
      </c>
    </row>
    <row r="33" spans="1:21">
      <c r="A33" s="29" t="s">
        <v>43</v>
      </c>
      <c r="B33" s="15">
        <v>6337</v>
      </c>
      <c r="C33" s="16">
        <v>7332</v>
      </c>
      <c r="D33" s="16">
        <v>4678</v>
      </c>
      <c r="E33" s="16">
        <v>7532</v>
      </c>
      <c r="F33" s="17">
        <f t="shared" si="0"/>
        <v>25879</v>
      </c>
      <c r="G33" s="15">
        <v>3759</v>
      </c>
      <c r="H33" s="16">
        <v>7575</v>
      </c>
      <c r="I33" s="16">
        <v>6259</v>
      </c>
      <c r="J33" s="16">
        <v>5932</v>
      </c>
      <c r="K33" s="18">
        <f t="shared" si="1"/>
        <v>23525</v>
      </c>
      <c r="L33" s="15">
        <v>3737</v>
      </c>
      <c r="M33" s="16">
        <v>3747</v>
      </c>
      <c r="N33" s="16">
        <v>3747</v>
      </c>
      <c r="O33" s="16">
        <v>7534</v>
      </c>
      <c r="P33" s="18">
        <f t="shared" si="2"/>
        <v>18765</v>
      </c>
      <c r="Q33" s="15">
        <v>9548</v>
      </c>
      <c r="R33" s="16">
        <v>7484</v>
      </c>
      <c r="S33" s="16">
        <v>8588</v>
      </c>
      <c r="T33" s="16">
        <v>9599</v>
      </c>
      <c r="U33" s="18">
        <f t="shared" si="3"/>
        <v>35219</v>
      </c>
    </row>
    <row r="34" spans="1:21">
      <c r="A34" s="29" t="s">
        <v>44</v>
      </c>
      <c r="B34" s="15">
        <v>636</v>
      </c>
      <c r="C34" s="16">
        <v>347</v>
      </c>
      <c r="D34" s="16">
        <v>733</v>
      </c>
      <c r="E34" s="16">
        <v>537</v>
      </c>
      <c r="F34" s="17">
        <f t="shared" si="0"/>
        <v>2253</v>
      </c>
      <c r="G34" s="15">
        <v>593</v>
      </c>
      <c r="H34" s="16">
        <v>964</v>
      </c>
      <c r="I34" s="16">
        <v>462</v>
      </c>
      <c r="J34" s="16">
        <v>454</v>
      </c>
      <c r="K34" s="18">
        <f t="shared" si="1"/>
        <v>2473</v>
      </c>
      <c r="L34" s="15">
        <v>636</v>
      </c>
      <c r="M34" s="16">
        <v>347</v>
      </c>
      <c r="N34" s="16">
        <v>733</v>
      </c>
      <c r="O34" s="16">
        <v>537</v>
      </c>
      <c r="P34" s="18">
        <f t="shared" si="2"/>
        <v>2253</v>
      </c>
      <c r="Q34" s="15">
        <v>786</v>
      </c>
      <c r="R34" s="16">
        <v>956</v>
      </c>
      <c r="S34" s="16">
        <v>585</v>
      </c>
      <c r="T34" s="16">
        <v>766</v>
      </c>
      <c r="U34" s="18">
        <f t="shared" si="3"/>
        <v>3093</v>
      </c>
    </row>
    <row r="35" spans="1:21">
      <c r="A35" s="29" t="s">
        <v>45</v>
      </c>
      <c r="B35" s="15">
        <v>533</v>
      </c>
      <c r="C35" s="16">
        <v>743</v>
      </c>
      <c r="D35" s="16">
        <v>743</v>
      </c>
      <c r="E35" s="16">
        <v>753</v>
      </c>
      <c r="F35" s="17">
        <f t="shared" si="0"/>
        <v>2772</v>
      </c>
      <c r="G35" s="15">
        <v>488</v>
      </c>
      <c r="H35" s="16">
        <v>484</v>
      </c>
      <c r="I35" s="16">
        <v>954</v>
      </c>
      <c r="J35" s="16">
        <v>873</v>
      </c>
      <c r="K35" s="18">
        <f t="shared" si="1"/>
        <v>2799</v>
      </c>
      <c r="L35" s="15">
        <v>743</v>
      </c>
      <c r="M35" s="16">
        <v>365</v>
      </c>
      <c r="N35" s="16">
        <v>4666</v>
      </c>
      <c r="O35" s="16">
        <v>426</v>
      </c>
      <c r="P35" s="18">
        <f t="shared" si="2"/>
        <v>6200</v>
      </c>
      <c r="Q35" s="15">
        <v>959</v>
      </c>
      <c r="R35" s="16">
        <v>595</v>
      </c>
      <c r="S35" s="16">
        <v>997</v>
      </c>
      <c r="T35" s="16">
        <v>969</v>
      </c>
      <c r="U35" s="18">
        <f t="shared" si="3"/>
        <v>3520</v>
      </c>
    </row>
    <row r="36" spans="1:21">
      <c r="A36" s="29" t="s">
        <v>46</v>
      </c>
      <c r="B36" s="15">
        <v>545</v>
      </c>
      <c r="C36" s="16">
        <v>865</v>
      </c>
      <c r="D36" s="16">
        <v>567</v>
      </c>
      <c r="E36" s="16">
        <v>699</v>
      </c>
      <c r="F36" s="17">
        <f t="shared" si="0"/>
        <v>2676</v>
      </c>
      <c r="G36" s="15">
        <v>488</v>
      </c>
      <c r="H36" s="16">
        <v>957</v>
      </c>
      <c r="I36" s="16">
        <v>957</v>
      </c>
      <c r="J36" s="16">
        <v>348</v>
      </c>
      <c r="K36" s="18">
        <f t="shared" si="1"/>
        <v>2750</v>
      </c>
      <c r="L36" s="15">
        <v>247</v>
      </c>
      <c r="M36" s="16">
        <v>1023</v>
      </c>
      <c r="N36" s="16">
        <v>643</v>
      </c>
      <c r="O36" s="16">
        <v>874</v>
      </c>
      <c r="P36" s="18">
        <f t="shared" si="2"/>
        <v>2787</v>
      </c>
      <c r="Q36" s="15">
        <v>959</v>
      </c>
      <c r="R36" s="16">
        <v>864</v>
      </c>
      <c r="S36" s="16">
        <v>845</v>
      </c>
      <c r="T36" s="16">
        <v>737</v>
      </c>
      <c r="U36" s="18">
        <f t="shared" si="3"/>
        <v>3405</v>
      </c>
    </row>
    <row r="37" spans="1:21">
      <c r="A37" s="29" t="s">
        <v>47</v>
      </c>
      <c r="B37" s="15">
        <v>742</v>
      </c>
      <c r="C37" s="16">
        <v>945</v>
      </c>
      <c r="D37" s="16">
        <v>743</v>
      </c>
      <c r="E37" s="16">
        <v>864</v>
      </c>
      <c r="F37" s="17">
        <f t="shared" si="0"/>
        <v>3294</v>
      </c>
      <c r="G37" s="15">
        <v>484</v>
      </c>
      <c r="H37" s="16">
        <v>843</v>
      </c>
      <c r="I37" s="16">
        <v>833</v>
      </c>
      <c r="J37" s="16">
        <v>953</v>
      </c>
      <c r="K37" s="18">
        <f t="shared" si="1"/>
        <v>3113</v>
      </c>
      <c r="L37" s="15">
        <v>654</v>
      </c>
      <c r="M37" s="16">
        <v>1456</v>
      </c>
      <c r="N37" s="16">
        <v>1164</v>
      </c>
      <c r="O37" s="16">
        <v>1235</v>
      </c>
      <c r="P37" s="18">
        <f t="shared" si="2"/>
        <v>4509</v>
      </c>
      <c r="Q37" s="15">
        <v>1245</v>
      </c>
      <c r="R37" s="16">
        <v>1234</v>
      </c>
      <c r="S37" s="16">
        <v>955</v>
      </c>
      <c r="T37" s="16">
        <v>488</v>
      </c>
      <c r="U37" s="18">
        <f t="shared" si="3"/>
        <v>3922</v>
      </c>
    </row>
    <row r="38" spans="1:21">
      <c r="A38" s="29" t="s">
        <v>48</v>
      </c>
      <c r="B38" s="15">
        <v>2626</v>
      </c>
      <c r="C38" s="16">
        <v>2642</v>
      </c>
      <c r="D38" s="16">
        <v>6422</v>
      </c>
      <c r="E38" s="16">
        <v>4322</v>
      </c>
      <c r="F38" s="17">
        <f t="shared" si="0"/>
        <v>16012</v>
      </c>
      <c r="G38" s="15">
        <v>5393</v>
      </c>
      <c r="H38" s="16">
        <v>3653</v>
      </c>
      <c r="I38" s="16">
        <v>9636</v>
      </c>
      <c r="J38" s="16">
        <v>8322</v>
      </c>
      <c r="K38" s="18">
        <f t="shared" si="1"/>
        <v>27004</v>
      </c>
      <c r="L38" s="15">
        <v>7654</v>
      </c>
      <c r="M38" s="16">
        <v>4366</v>
      </c>
      <c r="N38" s="16">
        <v>6624</v>
      </c>
      <c r="O38" s="16">
        <v>6422</v>
      </c>
      <c r="P38" s="18">
        <f t="shared" si="2"/>
        <v>25066</v>
      </c>
      <c r="Q38" s="15">
        <v>7875</v>
      </c>
      <c r="R38" s="16">
        <v>7477</v>
      </c>
      <c r="S38" s="16">
        <v>8484</v>
      </c>
      <c r="T38" s="16">
        <v>8448</v>
      </c>
      <c r="U38" s="18">
        <f t="shared" si="3"/>
        <v>32284</v>
      </c>
    </row>
    <row r="39" spans="1:21">
      <c r="A39" s="29" t="s">
        <v>49</v>
      </c>
      <c r="B39" s="15">
        <v>4747</v>
      </c>
      <c r="C39" s="16">
        <v>4723</v>
      </c>
      <c r="D39" s="16">
        <v>3753</v>
      </c>
      <c r="E39" s="16">
        <v>7355</v>
      </c>
      <c r="F39" s="17">
        <f t="shared" si="0"/>
        <v>20578</v>
      </c>
      <c r="G39" s="15">
        <v>8558</v>
      </c>
      <c r="H39" s="16">
        <v>3838</v>
      </c>
      <c r="I39" s="16">
        <v>8358</v>
      </c>
      <c r="J39" s="16">
        <v>8344</v>
      </c>
      <c r="K39" s="18">
        <f t="shared" si="1"/>
        <v>29098</v>
      </c>
      <c r="L39" s="15">
        <v>7477</v>
      </c>
      <c r="M39" s="16">
        <v>577</v>
      </c>
      <c r="N39" s="16">
        <v>5466</v>
      </c>
      <c r="O39" s="16">
        <v>7477</v>
      </c>
      <c r="P39" s="18">
        <f t="shared" si="2"/>
        <v>20997</v>
      </c>
      <c r="Q39" s="15">
        <v>9543</v>
      </c>
      <c r="R39" s="16">
        <v>6689</v>
      </c>
      <c r="S39" s="16">
        <v>8332</v>
      </c>
      <c r="T39" s="16">
        <v>8447</v>
      </c>
      <c r="U39" s="18">
        <f t="shared" si="3"/>
        <v>33011</v>
      </c>
    </row>
    <row r="40" spans="1:21" ht="15" thickBot="1">
      <c r="A40" s="29" t="s">
        <v>50</v>
      </c>
      <c r="B40" s="15">
        <v>475</v>
      </c>
      <c r="C40" s="16">
        <v>735</v>
      </c>
      <c r="D40" s="16">
        <v>735</v>
      </c>
      <c r="E40" s="16">
        <v>546</v>
      </c>
      <c r="F40" s="17">
        <f t="shared" si="0"/>
        <v>2491</v>
      </c>
      <c r="G40" s="15">
        <v>742</v>
      </c>
      <c r="H40" s="16">
        <v>842</v>
      </c>
      <c r="I40" s="16">
        <v>822</v>
      </c>
      <c r="J40" s="16">
        <v>742</v>
      </c>
      <c r="K40" s="18">
        <f t="shared" si="1"/>
        <v>3148</v>
      </c>
      <c r="L40" s="15">
        <v>854</v>
      </c>
      <c r="M40" s="16">
        <v>2154</v>
      </c>
      <c r="N40" s="16">
        <v>1745</v>
      </c>
      <c r="O40" s="16">
        <v>1677</v>
      </c>
      <c r="P40" s="18">
        <f t="shared" si="2"/>
        <v>6430</v>
      </c>
      <c r="Q40" s="15">
        <v>478</v>
      </c>
      <c r="R40" s="16">
        <v>745</v>
      </c>
      <c r="S40" s="16">
        <v>733</v>
      </c>
      <c r="T40" s="16">
        <v>745</v>
      </c>
      <c r="U40" s="18">
        <f t="shared" si="3"/>
        <v>2701</v>
      </c>
    </row>
    <row r="41" spans="1:21" ht="15" thickBot="1">
      <c r="A41" s="19" t="s">
        <v>15</v>
      </c>
      <c r="B41" s="20">
        <f>SUM(B6:B40)</f>
        <v>93512</v>
      </c>
      <c r="C41" s="21">
        <f>SUM(C6:C40)</f>
        <v>84654</v>
      </c>
      <c r="D41" s="21">
        <f>SUM(D6:D40)</f>
        <v>76324</v>
      </c>
      <c r="E41" s="21">
        <f>SUM(E6:E40)</f>
        <v>91283</v>
      </c>
      <c r="F41" s="22">
        <f>SUM(B41:E41)</f>
        <v>345773</v>
      </c>
      <c r="G41" s="20">
        <f>SUM(G6:G40)</f>
        <v>108978</v>
      </c>
      <c r="H41" s="21">
        <f>SUM(H6:H40)</f>
        <v>97443</v>
      </c>
      <c r="I41" s="21">
        <f>SUM(I6:I40)</f>
        <v>105867</v>
      </c>
      <c r="J41" s="21">
        <f>SUM(J6:J40)</f>
        <v>97772</v>
      </c>
      <c r="K41" s="23">
        <f>SUM(G41:J41)</f>
        <v>410060</v>
      </c>
      <c r="L41" s="20">
        <f>SUM(L6:L40)</f>
        <v>105888</v>
      </c>
      <c r="M41" s="21">
        <f>SUM(M6:M40)</f>
        <v>102177</v>
      </c>
      <c r="N41" s="21">
        <f>SUM(N6:N40)</f>
        <v>94963</v>
      </c>
      <c r="O41" s="21">
        <f>SUM(O6:O40)</f>
        <v>99099</v>
      </c>
      <c r="P41" s="23">
        <f>SUM(L41:O41)</f>
        <v>402127</v>
      </c>
      <c r="Q41" s="20">
        <f>SUM(Q6:Q40)</f>
        <v>138022</v>
      </c>
      <c r="R41" s="21">
        <f>SUM(R6:R40)</f>
        <v>129124</v>
      </c>
      <c r="S41" s="21">
        <f>SUM(S6:S40)</f>
        <v>129996</v>
      </c>
      <c r="T41" s="21">
        <f>SUM(T6:T40)</f>
        <v>128441</v>
      </c>
      <c r="U41" s="23">
        <f>SUM(Q41:T41)</f>
        <v>525583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2:F35"/>
  <sheetViews>
    <sheetView workbookViewId="0">
      <selection activeCell="D5" sqref="D5"/>
    </sheetView>
  </sheetViews>
  <sheetFormatPr defaultRowHeight="14.4" outlineLevelRow="2"/>
  <cols>
    <col min="1" max="1" width="11.21875" bestFit="1" customWidth="1"/>
    <col min="2" max="2" width="10.44140625" bestFit="1" customWidth="1"/>
    <col min="3" max="3" width="10.5546875" bestFit="1" customWidth="1"/>
    <col min="4" max="4" width="12.77734375" bestFit="1" customWidth="1"/>
    <col min="5" max="5" width="6.77734375" bestFit="1" customWidth="1"/>
    <col min="6" max="6" width="7.77734375" bestFit="1" customWidth="1"/>
  </cols>
  <sheetData>
    <row r="2" spans="1:6" ht="15" thickBot="1">
      <c r="A2" s="24" t="s">
        <v>51</v>
      </c>
      <c r="B2" s="25" t="s">
        <v>52</v>
      </c>
      <c r="C2" s="25" t="s">
        <v>53</v>
      </c>
      <c r="D2" s="25" t="s">
        <v>54</v>
      </c>
      <c r="E2" s="25" t="s">
        <v>55</v>
      </c>
      <c r="F2" s="25" t="s">
        <v>56</v>
      </c>
    </row>
    <row r="3" spans="1:6" outlineLevel="2">
      <c r="A3" t="s">
        <v>60</v>
      </c>
      <c r="B3" t="s">
        <v>61</v>
      </c>
      <c r="C3" s="26">
        <v>40465</v>
      </c>
      <c r="D3" t="s">
        <v>62</v>
      </c>
      <c r="E3">
        <v>2</v>
      </c>
      <c r="F3" s="27">
        <v>23000</v>
      </c>
    </row>
    <row r="4" spans="1:6" outlineLevel="2">
      <c r="A4" t="s">
        <v>69</v>
      </c>
      <c r="B4" t="s">
        <v>70</v>
      </c>
      <c r="C4" s="26">
        <v>40352</v>
      </c>
      <c r="D4" t="s">
        <v>62</v>
      </c>
      <c r="E4">
        <v>4</v>
      </c>
      <c r="F4" s="27">
        <v>22000</v>
      </c>
    </row>
    <row r="5" spans="1:6" outlineLevel="2">
      <c r="A5" t="s">
        <v>83</v>
      </c>
      <c r="B5" t="s">
        <v>84</v>
      </c>
      <c r="C5" s="26">
        <v>43963</v>
      </c>
      <c r="D5" t="s">
        <v>62</v>
      </c>
      <c r="E5">
        <v>3</v>
      </c>
      <c r="F5" s="27">
        <v>50000</v>
      </c>
    </row>
    <row r="6" spans="1:6" outlineLevel="2">
      <c r="A6" t="s">
        <v>96</v>
      </c>
      <c r="B6" t="s">
        <v>97</v>
      </c>
      <c r="C6" s="26">
        <v>37961</v>
      </c>
      <c r="D6" t="s">
        <v>62</v>
      </c>
      <c r="E6">
        <v>3</v>
      </c>
      <c r="F6" s="27">
        <v>25000</v>
      </c>
    </row>
    <row r="7" spans="1:6" outlineLevel="1">
      <c r="C7" s="26"/>
      <c r="D7" s="34" t="s">
        <v>120</v>
      </c>
      <c r="F7" s="27">
        <f>SUBTOTAL(9,F3:F6)</f>
        <v>120000</v>
      </c>
    </row>
    <row r="8" spans="1:6" outlineLevel="2">
      <c r="A8" t="s">
        <v>66</v>
      </c>
      <c r="B8" t="s">
        <v>67</v>
      </c>
      <c r="C8" s="26">
        <v>43779</v>
      </c>
      <c r="D8" t="s">
        <v>68</v>
      </c>
      <c r="E8">
        <v>7</v>
      </c>
      <c r="F8" s="27">
        <v>45000</v>
      </c>
    </row>
    <row r="9" spans="1:6" outlineLevel="2">
      <c r="A9" t="s">
        <v>72</v>
      </c>
      <c r="B9" t="s">
        <v>73</v>
      </c>
      <c r="C9" s="26">
        <v>44060</v>
      </c>
      <c r="D9" t="s">
        <v>68</v>
      </c>
      <c r="E9">
        <v>2</v>
      </c>
      <c r="F9" s="27">
        <v>62000</v>
      </c>
    </row>
    <row r="10" spans="1:6" outlineLevel="2">
      <c r="A10" t="s">
        <v>81</v>
      </c>
      <c r="B10" t="s">
        <v>82</v>
      </c>
      <c r="C10" s="26">
        <v>41138</v>
      </c>
      <c r="D10" t="s">
        <v>68</v>
      </c>
      <c r="E10">
        <v>2</v>
      </c>
      <c r="F10" s="27">
        <v>24000</v>
      </c>
    </row>
    <row r="11" spans="1:6" outlineLevel="1">
      <c r="C11" s="26"/>
      <c r="D11" s="34" t="s">
        <v>122</v>
      </c>
      <c r="F11" s="27">
        <f>SUBTOTAL(9,F8:F10)</f>
        <v>131000</v>
      </c>
    </row>
    <row r="12" spans="1:6" outlineLevel="2">
      <c r="A12" t="s">
        <v>63</v>
      </c>
      <c r="B12" t="s">
        <v>64</v>
      </c>
      <c r="C12" s="26">
        <v>43755</v>
      </c>
      <c r="D12" t="s">
        <v>65</v>
      </c>
      <c r="E12">
        <v>2</v>
      </c>
      <c r="F12" s="27">
        <v>27500</v>
      </c>
    </row>
    <row r="13" spans="1:6" outlineLevel="2">
      <c r="A13" t="s">
        <v>69</v>
      </c>
      <c r="B13" t="s">
        <v>71</v>
      </c>
      <c r="C13" s="26">
        <v>39541</v>
      </c>
      <c r="D13" t="s">
        <v>65</v>
      </c>
      <c r="E13">
        <v>4</v>
      </c>
      <c r="F13" s="27">
        <v>19000</v>
      </c>
    </row>
    <row r="14" spans="1:6" outlineLevel="2">
      <c r="A14" t="s">
        <v>77</v>
      </c>
      <c r="B14" t="s">
        <v>78</v>
      </c>
      <c r="C14" s="26">
        <v>42214</v>
      </c>
      <c r="D14" t="s">
        <v>65</v>
      </c>
      <c r="E14">
        <v>2</v>
      </c>
      <c r="F14" s="27">
        <v>28000</v>
      </c>
    </row>
    <row r="15" spans="1:6" outlineLevel="2">
      <c r="A15" t="s">
        <v>79</v>
      </c>
      <c r="B15" t="s">
        <v>80</v>
      </c>
      <c r="C15" s="26">
        <v>42836</v>
      </c>
      <c r="D15" t="s">
        <v>65</v>
      </c>
      <c r="E15">
        <v>2</v>
      </c>
      <c r="F15" s="27">
        <v>30000</v>
      </c>
    </row>
    <row r="16" spans="1:6" outlineLevel="2">
      <c r="A16" t="s">
        <v>92</v>
      </c>
      <c r="B16" t="s">
        <v>93</v>
      </c>
      <c r="C16" s="26">
        <v>43695</v>
      </c>
      <c r="D16" t="s">
        <v>65</v>
      </c>
      <c r="E16">
        <v>2</v>
      </c>
      <c r="F16" s="27">
        <v>40000</v>
      </c>
    </row>
    <row r="17" spans="1:6" outlineLevel="2">
      <c r="A17" t="s">
        <v>94</v>
      </c>
      <c r="B17" t="s">
        <v>95</v>
      </c>
      <c r="C17" s="26">
        <v>36768</v>
      </c>
      <c r="D17" t="s">
        <v>65</v>
      </c>
      <c r="E17">
        <v>3</v>
      </c>
      <c r="F17" s="27">
        <v>40000</v>
      </c>
    </row>
    <row r="18" spans="1:6" outlineLevel="2">
      <c r="A18" t="s">
        <v>100</v>
      </c>
      <c r="B18" t="s">
        <v>101</v>
      </c>
      <c r="C18" s="26">
        <v>37959</v>
      </c>
      <c r="D18" t="s">
        <v>65</v>
      </c>
      <c r="E18">
        <v>3</v>
      </c>
      <c r="F18" s="27">
        <v>28000</v>
      </c>
    </row>
    <row r="19" spans="1:6" outlineLevel="2">
      <c r="A19" t="s">
        <v>102</v>
      </c>
      <c r="B19" t="s">
        <v>103</v>
      </c>
      <c r="C19" s="26">
        <v>34394</v>
      </c>
      <c r="D19" t="s">
        <v>65</v>
      </c>
      <c r="E19">
        <v>2</v>
      </c>
      <c r="F19" s="27">
        <v>48000</v>
      </c>
    </row>
    <row r="20" spans="1:6" outlineLevel="2">
      <c r="A20" t="s">
        <v>104</v>
      </c>
      <c r="B20" t="s">
        <v>105</v>
      </c>
      <c r="C20" s="26">
        <v>34893</v>
      </c>
      <c r="D20" t="s">
        <v>65</v>
      </c>
      <c r="E20">
        <v>2</v>
      </c>
      <c r="F20" s="27">
        <v>21000</v>
      </c>
    </row>
    <row r="21" spans="1:6" outlineLevel="2">
      <c r="A21" t="s">
        <v>106</v>
      </c>
      <c r="B21" t="s">
        <v>107</v>
      </c>
      <c r="C21" s="26">
        <v>36665</v>
      </c>
      <c r="D21" t="s">
        <v>65</v>
      </c>
      <c r="E21">
        <v>3</v>
      </c>
      <c r="F21" s="27">
        <v>32000</v>
      </c>
    </row>
    <row r="22" spans="1:6" outlineLevel="2">
      <c r="A22" t="s">
        <v>108</v>
      </c>
      <c r="B22" t="s">
        <v>109</v>
      </c>
      <c r="C22" s="26">
        <v>33166</v>
      </c>
      <c r="D22" t="s">
        <v>65</v>
      </c>
      <c r="E22">
        <v>2</v>
      </c>
      <c r="F22" s="27">
        <v>16000</v>
      </c>
    </row>
    <row r="23" spans="1:6" outlineLevel="2">
      <c r="A23" t="s">
        <v>110</v>
      </c>
      <c r="B23" t="s">
        <v>111</v>
      </c>
      <c r="C23" s="26">
        <v>42027</v>
      </c>
      <c r="D23" t="s">
        <v>65</v>
      </c>
      <c r="E23">
        <v>4</v>
      </c>
      <c r="F23" s="27">
        <v>22000</v>
      </c>
    </row>
    <row r="24" spans="1:6" outlineLevel="1">
      <c r="C24" s="26"/>
      <c r="D24" s="34" t="s">
        <v>121</v>
      </c>
      <c r="F24" s="27">
        <f>SUBTOTAL(9,F12:F23)</f>
        <v>351500</v>
      </c>
    </row>
    <row r="25" spans="1:6" outlineLevel="2">
      <c r="A25" t="s">
        <v>57</v>
      </c>
      <c r="B25" t="s">
        <v>58</v>
      </c>
      <c r="C25" s="26">
        <v>41938</v>
      </c>
      <c r="D25" t="s">
        <v>59</v>
      </c>
      <c r="E25">
        <v>2</v>
      </c>
      <c r="F25" s="27">
        <v>27000</v>
      </c>
    </row>
    <row r="26" spans="1:6" outlineLevel="2">
      <c r="A26" t="s">
        <v>74</v>
      </c>
      <c r="B26" t="s">
        <v>75</v>
      </c>
      <c r="C26" s="26">
        <v>41709</v>
      </c>
      <c r="D26" t="s">
        <v>59</v>
      </c>
      <c r="E26">
        <v>2</v>
      </c>
      <c r="F26" s="27">
        <v>33000</v>
      </c>
    </row>
    <row r="27" spans="1:6" outlineLevel="2">
      <c r="A27" t="s">
        <v>76</v>
      </c>
      <c r="B27" t="s">
        <v>61</v>
      </c>
      <c r="C27" s="26">
        <v>42116</v>
      </c>
      <c r="D27" t="s">
        <v>59</v>
      </c>
      <c r="E27">
        <v>2</v>
      </c>
      <c r="F27" s="27">
        <v>32000</v>
      </c>
    </row>
    <row r="28" spans="1:6" outlineLevel="2">
      <c r="A28" t="s">
        <v>85</v>
      </c>
      <c r="B28" t="s">
        <v>86</v>
      </c>
      <c r="C28" s="26">
        <v>44051</v>
      </c>
      <c r="D28" t="s">
        <v>59</v>
      </c>
      <c r="E28">
        <v>4</v>
      </c>
      <c r="F28" s="27">
        <v>35000</v>
      </c>
    </row>
    <row r="29" spans="1:6" outlineLevel="2">
      <c r="A29" t="s">
        <v>85</v>
      </c>
      <c r="B29" t="s">
        <v>87</v>
      </c>
      <c r="C29" s="26">
        <v>43083</v>
      </c>
      <c r="D29" t="s">
        <v>59</v>
      </c>
      <c r="E29">
        <v>2</v>
      </c>
      <c r="F29" s="27">
        <v>35000</v>
      </c>
    </row>
    <row r="30" spans="1:6" outlineLevel="2">
      <c r="A30" t="s">
        <v>88</v>
      </c>
      <c r="B30" t="s">
        <v>89</v>
      </c>
      <c r="C30" s="26">
        <v>42325</v>
      </c>
      <c r="D30" t="s">
        <v>59</v>
      </c>
      <c r="E30">
        <v>2</v>
      </c>
      <c r="F30" s="27">
        <v>29000</v>
      </c>
    </row>
    <row r="31" spans="1:6" outlineLevel="2">
      <c r="A31" t="s">
        <v>90</v>
      </c>
      <c r="B31" t="s">
        <v>91</v>
      </c>
      <c r="C31" s="26">
        <v>40833</v>
      </c>
      <c r="D31" t="s">
        <v>59</v>
      </c>
      <c r="E31">
        <v>2</v>
      </c>
      <c r="F31" s="27">
        <v>24000</v>
      </c>
    </row>
    <row r="32" spans="1:6" outlineLevel="2">
      <c r="A32" t="s">
        <v>98</v>
      </c>
      <c r="B32" t="s">
        <v>99</v>
      </c>
      <c r="C32" s="26">
        <v>38665</v>
      </c>
      <c r="D32" t="s">
        <v>59</v>
      </c>
      <c r="E32">
        <v>7</v>
      </c>
      <c r="F32" s="27">
        <v>45000</v>
      </c>
    </row>
    <row r="33" spans="1:6" outlineLevel="2">
      <c r="A33" t="s">
        <v>112</v>
      </c>
      <c r="B33" t="s">
        <v>113</v>
      </c>
      <c r="C33" s="26">
        <v>37829</v>
      </c>
      <c r="D33" t="s">
        <v>59</v>
      </c>
      <c r="E33">
        <v>3</v>
      </c>
      <c r="F33" s="27">
        <v>32000</v>
      </c>
    </row>
    <row r="34" spans="1:6" outlineLevel="1">
      <c r="C34" s="26"/>
      <c r="D34" s="34" t="s">
        <v>119</v>
      </c>
      <c r="F34" s="27">
        <f>SUBTOTAL(9,F25:F33)</f>
        <v>292000</v>
      </c>
    </row>
    <row r="35" spans="1:6">
      <c r="C35" s="26"/>
      <c r="D35" s="34" t="s">
        <v>123</v>
      </c>
      <c r="F35" s="27">
        <f>SUBTOTAL(9,F3:F33)</f>
        <v>894500</v>
      </c>
    </row>
  </sheetData>
  <sortState xmlns:xlrd2="http://schemas.microsoft.com/office/spreadsheetml/2017/richdata2" ref="A3:F33">
    <sortCondition ref="D5:D33"/>
  </sortState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A5"/>
  <sheetViews>
    <sheetView zoomScale="85" zoomScaleNormal="85" workbookViewId="0">
      <selection activeCell="G15" sqref="G15"/>
    </sheetView>
  </sheetViews>
  <sheetFormatPr defaultRowHeight="14.4"/>
  <sheetData>
    <row r="1" spans="1:1" ht="28.8">
      <c r="A1" s="32" t="s">
        <v>114</v>
      </c>
    </row>
    <row r="2" spans="1:1" ht="25.2">
      <c r="A2" s="33" t="s">
        <v>115</v>
      </c>
    </row>
    <row r="3" spans="1:1" ht="25.2">
      <c r="A3" s="33" t="s">
        <v>116</v>
      </c>
    </row>
    <row r="4" spans="1:1" ht="25.2">
      <c r="A4" s="33" t="s">
        <v>117</v>
      </c>
    </row>
    <row r="5" spans="1:1" ht="25.2">
      <c r="A5" s="33" t="s">
        <v>118</v>
      </c>
    </row>
  </sheetData>
  <pageMargins left="0.7" right="0.7" top="0.75" bottom="0.75" header="0.3" footer="0.3"/>
  <pageSetup paperSize="9" orientation="portrait" horizontalDpi="300" verticalDpi="3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92F19D-562D-419F-97C7-237F644BD078}">
  <sheetPr codeName="Sheet22"/>
  <dimension ref="A1:K33"/>
  <sheetViews>
    <sheetView tabSelected="1" topLeftCell="A18" workbookViewId="0">
      <selection activeCell="I26" sqref="I25:J28"/>
    </sheetView>
  </sheetViews>
  <sheetFormatPr defaultRowHeight="14.4"/>
  <cols>
    <col min="1" max="1" width="11.88671875" customWidth="1"/>
    <col min="2" max="2" width="12.109375" customWidth="1"/>
    <col min="3" max="3" width="10.77734375" customWidth="1"/>
    <col min="4" max="4" width="12.77734375" bestFit="1" customWidth="1"/>
    <col min="5" max="5" width="8.33203125" customWidth="1"/>
    <col min="6" max="6" width="36.44140625" customWidth="1"/>
    <col min="7" max="7" width="24.77734375" customWidth="1"/>
    <col min="9" max="9" width="13.21875" customWidth="1"/>
  </cols>
  <sheetData>
    <row r="1" spans="1:6" ht="15" thickBot="1">
      <c r="A1" s="24" t="s">
        <v>51</v>
      </c>
      <c r="B1" s="25" t="s">
        <v>52</v>
      </c>
      <c r="C1" s="25" t="s">
        <v>53</v>
      </c>
      <c r="D1" s="25" t="s">
        <v>54</v>
      </c>
      <c r="E1" s="25" t="s">
        <v>55</v>
      </c>
      <c r="F1" s="25" t="s">
        <v>56</v>
      </c>
    </row>
    <row r="2" spans="1:6" hidden="1">
      <c r="A2" t="s">
        <v>57</v>
      </c>
      <c r="B2" t="s">
        <v>58</v>
      </c>
      <c r="C2" s="26">
        <v>41938</v>
      </c>
      <c r="D2" t="s">
        <v>59</v>
      </c>
      <c r="E2">
        <v>2</v>
      </c>
      <c r="F2" s="27">
        <v>27000</v>
      </c>
    </row>
    <row r="3" spans="1:6" hidden="1">
      <c r="A3" t="s">
        <v>60</v>
      </c>
      <c r="B3" t="s">
        <v>61</v>
      </c>
      <c r="C3" s="26">
        <v>40465</v>
      </c>
      <c r="D3" t="s">
        <v>62</v>
      </c>
      <c r="E3">
        <v>2</v>
      </c>
      <c r="F3" s="27">
        <v>23000</v>
      </c>
    </row>
    <row r="4" spans="1:6">
      <c r="A4" t="s">
        <v>63</v>
      </c>
      <c r="B4" t="s">
        <v>64</v>
      </c>
      <c r="C4" s="26">
        <v>43755</v>
      </c>
      <c r="D4" t="s">
        <v>65</v>
      </c>
      <c r="E4">
        <v>2</v>
      </c>
      <c r="F4" s="27">
        <v>27500</v>
      </c>
    </row>
    <row r="5" spans="1:6">
      <c r="A5" t="s">
        <v>66</v>
      </c>
      <c r="B5" t="s">
        <v>67</v>
      </c>
      <c r="C5" s="26">
        <v>43779</v>
      </c>
      <c r="D5" t="s">
        <v>68</v>
      </c>
      <c r="E5">
        <v>7</v>
      </c>
      <c r="F5" s="27">
        <v>45000</v>
      </c>
    </row>
    <row r="6" spans="1:6">
      <c r="A6" t="s">
        <v>69</v>
      </c>
      <c r="B6" t="s">
        <v>70</v>
      </c>
      <c r="C6" s="26">
        <v>40352</v>
      </c>
      <c r="D6" t="s">
        <v>62</v>
      </c>
      <c r="E6">
        <v>4</v>
      </c>
      <c r="F6" s="27">
        <v>22000</v>
      </c>
    </row>
    <row r="7" spans="1:6">
      <c r="A7" t="s">
        <v>63</v>
      </c>
      <c r="B7" t="s">
        <v>64</v>
      </c>
      <c r="C7" s="26">
        <v>43755</v>
      </c>
      <c r="D7" t="s">
        <v>65</v>
      </c>
      <c r="E7">
        <v>2</v>
      </c>
      <c r="F7" s="27">
        <v>27500</v>
      </c>
    </row>
    <row r="8" spans="1:6">
      <c r="A8" t="s">
        <v>66</v>
      </c>
      <c r="B8" t="s">
        <v>67</v>
      </c>
      <c r="C8" s="26">
        <v>43779</v>
      </c>
      <c r="D8" t="s">
        <v>68</v>
      </c>
      <c r="E8">
        <v>7</v>
      </c>
      <c r="F8" s="27">
        <v>45000</v>
      </c>
    </row>
    <row r="9" spans="1:6">
      <c r="A9" t="s">
        <v>69</v>
      </c>
      <c r="B9" t="s">
        <v>70</v>
      </c>
      <c r="C9" s="26">
        <v>40352</v>
      </c>
      <c r="D9" t="s">
        <v>62</v>
      </c>
      <c r="E9">
        <v>4</v>
      </c>
      <c r="F9" s="27">
        <v>22000</v>
      </c>
    </row>
    <row r="10" spans="1:6">
      <c r="A10" t="s">
        <v>66</v>
      </c>
      <c r="B10" t="s">
        <v>67</v>
      </c>
      <c r="C10" s="26">
        <v>43779</v>
      </c>
      <c r="D10" t="s">
        <v>68</v>
      </c>
      <c r="E10">
        <v>7</v>
      </c>
      <c r="F10" s="27">
        <v>45000</v>
      </c>
    </row>
    <row r="11" spans="1:6">
      <c r="A11" t="s">
        <v>69</v>
      </c>
      <c r="B11" t="s">
        <v>70</v>
      </c>
      <c r="C11" s="26">
        <v>40352</v>
      </c>
      <c r="D11" t="s">
        <v>62</v>
      </c>
      <c r="E11">
        <v>4</v>
      </c>
      <c r="F11" s="27">
        <v>22000</v>
      </c>
    </row>
    <row r="12" spans="1:6">
      <c r="A12" t="s">
        <v>63</v>
      </c>
      <c r="B12" t="s">
        <v>64</v>
      </c>
      <c r="C12" s="26">
        <v>43755</v>
      </c>
      <c r="D12" t="s">
        <v>65</v>
      </c>
      <c r="E12">
        <v>2</v>
      </c>
      <c r="F12" s="27">
        <v>27500</v>
      </c>
    </row>
    <row r="13" spans="1:6">
      <c r="A13" t="s">
        <v>66</v>
      </c>
      <c r="B13" t="s">
        <v>67</v>
      </c>
      <c r="C13" s="26">
        <v>43779</v>
      </c>
      <c r="D13" t="s">
        <v>68</v>
      </c>
      <c r="E13">
        <v>7</v>
      </c>
      <c r="F13" s="27">
        <v>45000</v>
      </c>
    </row>
    <row r="14" spans="1:6">
      <c r="A14" t="s">
        <v>69</v>
      </c>
      <c r="B14" t="s">
        <v>70</v>
      </c>
      <c r="C14" s="26">
        <v>40352</v>
      </c>
      <c r="D14" t="s">
        <v>62</v>
      </c>
      <c r="E14">
        <v>4</v>
      </c>
      <c r="F14" s="27">
        <v>22000</v>
      </c>
    </row>
    <row r="15" spans="1:6">
      <c r="A15" t="s">
        <v>15</v>
      </c>
      <c r="F15">
        <f>SUBTOTAL(103,tblEmployees[Salary])</f>
        <v>11</v>
      </c>
    </row>
    <row r="16" spans="1:6" ht="22.2" customHeight="1">
      <c r="C16" s="26"/>
      <c r="F16" s="27"/>
    </row>
    <row r="17" spans="1:11">
      <c r="C17" s="26"/>
    </row>
    <row r="18" spans="1:11" ht="126">
      <c r="C18" s="26"/>
      <c r="F18" s="38" t="s">
        <v>124</v>
      </c>
    </row>
    <row r="19" spans="1:11">
      <c r="C19" s="26"/>
      <c r="F19" s="27"/>
    </row>
    <row r="20" spans="1:11" ht="26.4" thickBot="1">
      <c r="A20" s="24" t="s">
        <v>51</v>
      </c>
      <c r="B20" s="25" t="s">
        <v>52</v>
      </c>
      <c r="C20" s="25" t="s">
        <v>53</v>
      </c>
      <c r="D20" s="25" t="s">
        <v>54</v>
      </c>
      <c r="E20" s="25" t="s">
        <v>55</v>
      </c>
      <c r="F20" s="25" t="s">
        <v>56</v>
      </c>
      <c r="G20" s="25" t="s">
        <v>128</v>
      </c>
      <c r="I20" s="41" cm="1">
        <f t="array" ref="I20">SUM((COUNTIFS(tblEmployees45[Salary],tblEmployees45[Salary])=1)+0)</f>
        <v>2</v>
      </c>
      <c r="K20" s="35" t="s">
        <v>125</v>
      </c>
    </row>
    <row r="21" spans="1:11" ht="23.4">
      <c r="A21" t="s">
        <v>57</v>
      </c>
      <c r="B21" t="s">
        <v>58</v>
      </c>
      <c r="C21" s="26">
        <v>41938</v>
      </c>
      <c r="D21" t="s">
        <v>59</v>
      </c>
      <c r="E21">
        <v>2</v>
      </c>
      <c r="F21" s="27">
        <v>27000</v>
      </c>
      <c r="G21" s="39">
        <f>COUNTIF(tblEmployees45[Salary],tblEmployees45[[#This Row],[Salary]])</f>
        <v>1</v>
      </c>
      <c r="I21" s="40" cm="1">
        <f t="array" ref="I21">SUM((COUNTIFS(tblEmployees45[Salary],tblEmployees45[Salary])&gt;1)+0)</f>
        <v>11</v>
      </c>
      <c r="K21" s="36" t="s">
        <v>126</v>
      </c>
    </row>
    <row r="22" spans="1:11" ht="28.8">
      <c r="A22" t="s">
        <v>60</v>
      </c>
      <c r="B22" t="s">
        <v>61</v>
      </c>
      <c r="C22" s="26">
        <v>40465</v>
      </c>
      <c r="D22" t="s">
        <v>62</v>
      </c>
      <c r="E22">
        <v>2</v>
      </c>
      <c r="F22" s="27">
        <v>23000</v>
      </c>
      <c r="G22" s="39">
        <f>COUNTIF(tblEmployees45[Salary],tblEmployees45[[#This Row],[Salary]])</f>
        <v>1</v>
      </c>
      <c r="I22" s="42" cm="1">
        <f t="array" ref="I22">SUM(IF(FREQUENCY(tblEmployees45[Salary],tblEmployees45[Salary])&gt;0,1))</f>
        <v>5</v>
      </c>
      <c r="K22" s="36" t="s">
        <v>127</v>
      </c>
    </row>
    <row r="23" spans="1:11">
      <c r="A23" t="s">
        <v>63</v>
      </c>
      <c r="B23" t="s">
        <v>64</v>
      </c>
      <c r="C23" s="26">
        <v>43755</v>
      </c>
      <c r="D23" t="s">
        <v>65</v>
      </c>
      <c r="E23">
        <v>2</v>
      </c>
      <c r="F23" s="27">
        <v>27500</v>
      </c>
      <c r="G23" s="39">
        <f>COUNTIF(tblEmployees45[Salary],tblEmployees45[[#This Row],[Salary]])</f>
        <v>3</v>
      </c>
    </row>
    <row r="24" spans="1:11">
      <c r="A24" t="s">
        <v>66</v>
      </c>
      <c r="B24" t="s">
        <v>67</v>
      </c>
      <c r="C24" s="26">
        <v>43779</v>
      </c>
      <c r="D24" t="s">
        <v>68</v>
      </c>
      <c r="E24">
        <v>7</v>
      </c>
      <c r="F24" s="27">
        <v>45000</v>
      </c>
      <c r="G24" s="39">
        <f>COUNTIF(tblEmployees45[Salary],tblEmployees45[[#This Row],[Salary]])</f>
        <v>4</v>
      </c>
    </row>
    <row r="25" spans="1:11">
      <c r="A25" t="s">
        <v>69</v>
      </c>
      <c r="B25" t="s">
        <v>70</v>
      </c>
      <c r="C25" s="26">
        <v>40352</v>
      </c>
      <c r="D25" t="s">
        <v>62</v>
      </c>
      <c r="E25">
        <v>4</v>
      </c>
      <c r="F25" s="27">
        <v>22000</v>
      </c>
      <c r="G25" s="39">
        <f>COUNTIF(tblEmployees45[Salary],tblEmployees45[[#This Row],[Salary]])</f>
        <v>4</v>
      </c>
    </row>
    <row r="26" spans="1:11">
      <c r="A26" t="s">
        <v>63</v>
      </c>
      <c r="B26" t="s">
        <v>64</v>
      </c>
      <c r="C26" s="26">
        <v>43755</v>
      </c>
      <c r="D26" t="s">
        <v>65</v>
      </c>
      <c r="E26">
        <v>2</v>
      </c>
      <c r="F26" s="27">
        <v>27500</v>
      </c>
      <c r="G26" s="39">
        <f>COUNTIF(tblEmployees45[Salary],tblEmployees45[[#This Row],[Salary]])</f>
        <v>3</v>
      </c>
    </row>
    <row r="27" spans="1:11">
      <c r="A27" t="s">
        <v>66</v>
      </c>
      <c r="B27" t="s">
        <v>67</v>
      </c>
      <c r="C27" s="26">
        <v>43779</v>
      </c>
      <c r="D27" t="s">
        <v>68</v>
      </c>
      <c r="E27">
        <v>7</v>
      </c>
      <c r="F27" s="27">
        <v>45000</v>
      </c>
      <c r="G27" s="39">
        <f>COUNTIF(tblEmployees45[Salary],tblEmployees45[[#This Row],[Salary]])</f>
        <v>4</v>
      </c>
    </row>
    <row r="28" spans="1:11">
      <c r="A28" t="s">
        <v>69</v>
      </c>
      <c r="B28" t="s">
        <v>70</v>
      </c>
      <c r="C28" s="26">
        <v>40352</v>
      </c>
      <c r="D28" t="s">
        <v>62</v>
      </c>
      <c r="E28">
        <v>4</v>
      </c>
      <c r="F28" s="27">
        <v>22000</v>
      </c>
      <c r="G28" s="39">
        <f>COUNTIF(tblEmployees45[Salary],tblEmployees45[[#This Row],[Salary]])</f>
        <v>4</v>
      </c>
    </row>
    <row r="29" spans="1:11">
      <c r="A29" t="s">
        <v>66</v>
      </c>
      <c r="B29" t="s">
        <v>67</v>
      </c>
      <c r="C29" s="26">
        <v>43779</v>
      </c>
      <c r="D29" t="s">
        <v>68</v>
      </c>
      <c r="E29">
        <v>7</v>
      </c>
      <c r="F29" s="27">
        <v>45000</v>
      </c>
      <c r="G29" s="39">
        <f>COUNTIF(tblEmployees45[Salary],tblEmployees45[[#This Row],[Salary]])</f>
        <v>4</v>
      </c>
    </row>
    <row r="30" spans="1:11">
      <c r="A30" t="s">
        <v>69</v>
      </c>
      <c r="B30" t="s">
        <v>70</v>
      </c>
      <c r="C30" s="26">
        <v>40352</v>
      </c>
      <c r="D30" t="s">
        <v>62</v>
      </c>
      <c r="E30">
        <v>4</v>
      </c>
      <c r="F30" s="27">
        <v>22000</v>
      </c>
      <c r="G30" s="39">
        <f>COUNTIF(tblEmployees45[Salary],tblEmployees45[[#This Row],[Salary]])</f>
        <v>4</v>
      </c>
    </row>
    <row r="31" spans="1:11">
      <c r="A31" t="s">
        <v>63</v>
      </c>
      <c r="B31" t="s">
        <v>64</v>
      </c>
      <c r="C31" s="26">
        <v>43755</v>
      </c>
      <c r="D31" t="s">
        <v>65</v>
      </c>
      <c r="E31">
        <v>2</v>
      </c>
      <c r="F31" s="27">
        <v>27500</v>
      </c>
      <c r="G31" s="39">
        <f>COUNTIF(tblEmployees45[Salary],tblEmployees45[[#This Row],[Salary]])</f>
        <v>3</v>
      </c>
    </row>
    <row r="32" spans="1:11">
      <c r="A32" t="s">
        <v>66</v>
      </c>
      <c r="B32" t="s">
        <v>67</v>
      </c>
      <c r="C32" s="26">
        <v>43779</v>
      </c>
      <c r="D32" t="s">
        <v>68</v>
      </c>
      <c r="E32">
        <v>7</v>
      </c>
      <c r="F32" s="27">
        <v>45000</v>
      </c>
      <c r="G32" s="39">
        <f>COUNTIF(tblEmployees45[Salary],tblEmployees45[[#This Row],[Salary]])</f>
        <v>4</v>
      </c>
    </row>
    <row r="33" spans="1:7">
      <c r="A33" t="s">
        <v>69</v>
      </c>
      <c r="B33" t="s">
        <v>70</v>
      </c>
      <c r="C33" s="26">
        <v>40352</v>
      </c>
      <c r="D33" t="s">
        <v>62</v>
      </c>
      <c r="E33">
        <v>4</v>
      </c>
      <c r="F33" s="27">
        <v>22000</v>
      </c>
      <c r="G33" s="39">
        <f>COUNTIF(tblEmployees45[Salary],tblEmployees45[[#This Row],[Salary]])</f>
        <v>4</v>
      </c>
    </row>
  </sheetData>
  <conditionalFormatting sqref="F2:F14">
    <cfRule type="duplicateValues" dxfId="1" priority="3"/>
  </conditionalFormatting>
  <conditionalFormatting sqref="F21:F33">
    <cfRule type="duplicateValues" dxfId="0" priority="1"/>
  </conditionalFormatting>
  <pageMargins left="0.7" right="0.7" top="0.75" bottom="0.75" header="0.3" footer="0.3"/>
  <tableParts count="2">
    <tablePart r:id="rId1"/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1DA2E18B1198445B075265723972E63" ma:contentTypeVersion="12" ma:contentTypeDescription="Create a new document." ma:contentTypeScope="" ma:versionID="d2ca3a903d284f5fd024cf867b590f29">
  <xsd:schema xmlns:xsd="http://www.w3.org/2001/XMLSchema" xmlns:xs="http://www.w3.org/2001/XMLSchema" xmlns:p="http://schemas.microsoft.com/office/2006/metadata/properties" xmlns:ns2="bca224c4-3ff1-4747-9bfb-94c82be1a0a3" xmlns:ns3="6379edac-67d0-45c6-89d3-5fb72062c2c4" targetNamespace="http://schemas.microsoft.com/office/2006/metadata/properties" ma:root="true" ma:fieldsID="4eeddf3e6ea2b8cec6a942451c882bcb" ns2:_="" ns3:_="">
    <xsd:import namespace="bca224c4-3ff1-4747-9bfb-94c82be1a0a3"/>
    <xsd:import namespace="6379edac-67d0-45c6-89d3-5fb72062c2c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OCR" minOccurs="0"/>
                <xsd:element ref="ns3:SharedWithUsers" minOccurs="0"/>
                <xsd:element ref="ns3:SharedWithDetails" minOccurs="0"/>
                <xsd:element ref="ns2:MediaServiceLocation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ca224c4-3ff1-4747-9bfb-94c82be1a0a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MediaServiceAutoTags" ma:internalName="MediaServiceAutoTags" ma:readOnly="true">
      <xsd:simpleType>
        <xsd:restriction base="dms:Text"/>
      </xsd:simpleType>
    </xsd:element>
    <xsd:element name="MediaServiceOCR" ma:index="12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5" nillable="true" ma:displayName="Location" ma:internalName="MediaServiceLocation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379edac-67d0-45c6-89d3-5fb72062c2c4" elementFormDefault="qualified">
    <xsd:import namespace="http://schemas.microsoft.com/office/2006/documentManagement/types"/>
    <xsd:import namespace="http://schemas.microsoft.com/office/infopath/2007/PartnerControls"/>
    <xsd:element name="SharedWithUsers" ma:index="13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4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A15EAE39-1772-4C2F-9EF2-075C02D5F792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7F0F8C29-194E-4543-BCB5-8B6AA1F74393}">
  <ds:schemaRefs>
    <ds:schemaRef ds:uri="http://schemas.microsoft.com/office/infopath/2007/PartnerControls"/>
    <ds:schemaRef ds:uri="http://purl.org/dc/terms/"/>
    <ds:schemaRef ds:uri="http://schemas.openxmlformats.org/package/2006/metadata/core-properties"/>
    <ds:schemaRef ds:uri="http://purl.org/dc/dcmitype/"/>
    <ds:schemaRef ds:uri="bca224c4-3ff1-4747-9bfb-94c82be1a0a3"/>
    <ds:schemaRef ds:uri="http://schemas.microsoft.com/office/2006/documentManagement/types"/>
    <ds:schemaRef ds:uri="http://schemas.microsoft.com/office/2006/metadata/properties"/>
    <ds:schemaRef ds:uri="http://purl.org/dc/elements/1.1/"/>
    <ds:schemaRef ds:uri="6379edac-67d0-45c6-89d3-5fb72062c2c4"/>
    <ds:schemaRef ds:uri="http://www.w3.org/XML/1998/namespace"/>
  </ds:schemaRefs>
</ds:datastoreItem>
</file>

<file path=customXml/itemProps3.xml><?xml version="1.0" encoding="utf-8"?>
<ds:datastoreItem xmlns:ds="http://schemas.openxmlformats.org/officeDocument/2006/customXml" ds:itemID="{06654453-22FB-4DEB-8441-980EA961207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bca224c4-3ff1-4747-9bfb-94c82be1a0a3"/>
    <ds:schemaRef ds:uri="6379edac-67d0-45c6-89d3-5fb72062c2c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Large Worksheet</vt:lpstr>
      <vt:lpstr>SubTotal</vt:lpstr>
      <vt:lpstr>Sheet1</vt:lpstr>
      <vt:lpstr>Tables (2)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Jens</dc:creator>
  <cp:keywords/>
  <dc:description/>
  <cp:lastModifiedBy>Jens Bonde</cp:lastModifiedBy>
  <cp:revision/>
  <dcterms:created xsi:type="dcterms:W3CDTF">2020-03-30T07:49:33Z</dcterms:created>
  <dcterms:modified xsi:type="dcterms:W3CDTF">2023-12-15T10:32:36Z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0x01010071DA2E18B1198445B075265723972E63</vt:lpwstr>
  </property>
</Properties>
</file>